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140" yWindow="15" windowWidth="15660" windowHeight="12660"/>
  </bookViews>
  <sheets>
    <sheet name="ПО по напряж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J17" i="1"/>
  <c r="H112" l="1"/>
  <c r="H111"/>
  <c r="I90"/>
  <c r="J90"/>
  <c r="K90"/>
  <c r="L90"/>
  <c r="M90"/>
  <c r="I91"/>
  <c r="J91"/>
  <c r="K91"/>
  <c r="L91"/>
  <c r="M91"/>
  <c r="I58"/>
  <c r="J58"/>
  <c r="K58"/>
  <c r="L58"/>
  <c r="M58"/>
  <c r="I59"/>
  <c r="J59"/>
  <c r="K59"/>
  <c r="L59"/>
  <c r="M59"/>
  <c r="H80"/>
  <c r="H79"/>
  <c r="H32"/>
  <c r="H31"/>
  <c r="H15"/>
  <c r="H14"/>
  <c r="H115" l="1"/>
  <c r="H114"/>
  <c r="H113"/>
  <c r="H107"/>
  <c r="H106"/>
  <c r="H99"/>
  <c r="H98"/>
  <c r="H97"/>
  <c r="H91"/>
  <c r="H90"/>
  <c r="H83"/>
  <c r="H82"/>
  <c r="H81"/>
  <c r="H102" l="1"/>
  <c r="H116" s="1"/>
  <c r="E67"/>
  <c r="E97" l="1"/>
  <c r="F97"/>
  <c r="G97"/>
  <c r="I97"/>
  <c r="J97"/>
  <c r="K97"/>
  <c r="L97"/>
  <c r="M97"/>
  <c r="B97"/>
  <c r="C97"/>
  <c r="D97"/>
  <c r="C10"/>
  <c r="D10"/>
  <c r="E10"/>
  <c r="F10"/>
  <c r="G10"/>
  <c r="H10"/>
  <c r="I10"/>
  <c r="J10"/>
  <c r="K10"/>
  <c r="L10"/>
  <c r="M10"/>
  <c r="C9"/>
  <c r="D9"/>
  <c r="E9"/>
  <c r="F9"/>
  <c r="G9"/>
  <c r="H9"/>
  <c r="I9"/>
  <c r="J9"/>
  <c r="K9"/>
  <c r="L9"/>
  <c r="M9"/>
  <c r="B17" l="1"/>
  <c r="D7"/>
  <c r="E7"/>
  <c r="F7"/>
  <c r="G7"/>
  <c r="H7"/>
  <c r="I7"/>
  <c r="J7"/>
  <c r="K7"/>
  <c r="L7"/>
  <c r="M7"/>
  <c r="B7"/>
  <c r="B10"/>
  <c r="B9"/>
  <c r="D16"/>
  <c r="E16"/>
  <c r="F16"/>
  <c r="G16"/>
  <c r="H16"/>
  <c r="I16"/>
  <c r="J16"/>
  <c r="K16"/>
  <c r="L16"/>
  <c r="M16"/>
  <c r="B16"/>
  <c r="C107"/>
  <c r="D107"/>
  <c r="E107"/>
  <c r="F107"/>
  <c r="G107"/>
  <c r="I107"/>
  <c r="J107"/>
  <c r="K107"/>
  <c r="L107"/>
  <c r="M107"/>
  <c r="B107"/>
  <c r="C106"/>
  <c r="D106"/>
  <c r="E106"/>
  <c r="F106"/>
  <c r="G106"/>
  <c r="I106"/>
  <c r="J106"/>
  <c r="K106"/>
  <c r="L106"/>
  <c r="M106"/>
  <c r="B106"/>
  <c r="C91"/>
  <c r="D91"/>
  <c r="E91"/>
  <c r="F91"/>
  <c r="G91"/>
  <c r="B91"/>
  <c r="C90"/>
  <c r="D90"/>
  <c r="E90"/>
  <c r="F90"/>
  <c r="G90"/>
  <c r="B90"/>
  <c r="C82"/>
  <c r="D82"/>
  <c r="E82"/>
  <c r="F82"/>
  <c r="G82"/>
  <c r="I82"/>
  <c r="J82"/>
  <c r="K82"/>
  <c r="L82"/>
  <c r="M82"/>
  <c r="B82"/>
  <c r="C75"/>
  <c r="D75"/>
  <c r="E75"/>
  <c r="F75"/>
  <c r="G75"/>
  <c r="H75"/>
  <c r="I75"/>
  <c r="J75"/>
  <c r="K75"/>
  <c r="L75"/>
  <c r="M75"/>
  <c r="B75"/>
  <c r="C74"/>
  <c r="D74"/>
  <c r="E74"/>
  <c r="F74"/>
  <c r="G74"/>
  <c r="H74"/>
  <c r="I74"/>
  <c r="J74"/>
  <c r="K74"/>
  <c r="L74"/>
  <c r="M74"/>
  <c r="B74"/>
  <c r="C34"/>
  <c r="D34"/>
  <c r="E34"/>
  <c r="F34"/>
  <c r="G34"/>
  <c r="H34"/>
  <c r="I34"/>
  <c r="J34"/>
  <c r="K34"/>
  <c r="L34"/>
  <c r="M34"/>
  <c r="B34"/>
  <c r="C27"/>
  <c r="D27"/>
  <c r="E27"/>
  <c r="F27"/>
  <c r="G27"/>
  <c r="H27"/>
  <c r="I27"/>
  <c r="J27"/>
  <c r="K27"/>
  <c r="L27"/>
  <c r="M27"/>
  <c r="B27"/>
  <c r="M26"/>
  <c r="C26"/>
  <c r="D26"/>
  <c r="E26"/>
  <c r="F26"/>
  <c r="G26"/>
  <c r="H26"/>
  <c r="I26"/>
  <c r="J26"/>
  <c r="K26"/>
  <c r="L26"/>
  <c r="B26"/>
  <c r="C114" l="1"/>
  <c r="D114"/>
  <c r="E114"/>
  <c r="F114"/>
  <c r="G114"/>
  <c r="I114"/>
  <c r="J114"/>
  <c r="K114"/>
  <c r="L114"/>
  <c r="M114"/>
  <c r="B114"/>
  <c r="C113"/>
  <c r="D113"/>
  <c r="E113"/>
  <c r="F113"/>
  <c r="I113"/>
  <c r="J113"/>
  <c r="K113"/>
  <c r="L113"/>
  <c r="M113"/>
  <c r="B113"/>
  <c r="M115"/>
  <c r="L115"/>
  <c r="K115"/>
  <c r="J115"/>
  <c r="I115"/>
  <c r="G115"/>
  <c r="F115"/>
  <c r="E115"/>
  <c r="B115"/>
  <c r="D115"/>
  <c r="C115"/>
  <c r="M102"/>
  <c r="L102"/>
  <c r="K102"/>
  <c r="J102"/>
  <c r="I102"/>
  <c r="G102"/>
  <c r="F102"/>
  <c r="E102"/>
  <c r="D102"/>
  <c r="C102"/>
  <c r="B102"/>
  <c r="M98"/>
  <c r="L98"/>
  <c r="K98"/>
  <c r="J98"/>
  <c r="I98"/>
  <c r="G98"/>
  <c r="F98"/>
  <c r="E98"/>
  <c r="D98"/>
  <c r="C98"/>
  <c r="B98"/>
  <c r="M81"/>
  <c r="L81"/>
  <c r="K81"/>
  <c r="J81"/>
  <c r="I81"/>
  <c r="G81"/>
  <c r="F81"/>
  <c r="E81"/>
  <c r="D81"/>
  <c r="C81"/>
  <c r="B81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H59"/>
  <c r="G59"/>
  <c r="F59"/>
  <c r="E59"/>
  <c r="D59"/>
  <c r="C59"/>
  <c r="B59"/>
  <c r="H58"/>
  <c r="G58"/>
  <c r="F58"/>
  <c r="E58"/>
  <c r="D58"/>
  <c r="C58"/>
  <c r="B58"/>
  <c r="M50"/>
  <c r="L50"/>
  <c r="K50"/>
  <c r="J50"/>
  <c r="I50"/>
  <c r="H50"/>
  <c r="G50"/>
  <c r="F50"/>
  <c r="E50"/>
  <c r="D50"/>
  <c r="C50"/>
  <c r="B50"/>
  <c r="M43"/>
  <c r="L43"/>
  <c r="K43"/>
  <c r="J43"/>
  <c r="I43"/>
  <c r="H43"/>
  <c r="G43"/>
  <c r="F43"/>
  <c r="E43"/>
  <c r="D43"/>
  <c r="C43"/>
  <c r="B43"/>
  <c r="M42"/>
  <c r="L42"/>
  <c r="K42"/>
  <c r="J42"/>
  <c r="I42"/>
  <c r="H42"/>
  <c r="G42"/>
  <c r="F42"/>
  <c r="E42"/>
  <c r="D42"/>
  <c r="C42"/>
  <c r="B42"/>
  <c r="M40"/>
  <c r="L40"/>
  <c r="K40"/>
  <c r="J40"/>
  <c r="I40"/>
  <c r="H40"/>
  <c r="G40"/>
  <c r="F40"/>
  <c r="E40"/>
  <c r="D40"/>
  <c r="C40"/>
  <c r="B40"/>
  <c r="M33"/>
  <c r="L33"/>
  <c r="K33"/>
  <c r="J33"/>
  <c r="I33"/>
  <c r="H33"/>
  <c r="G33"/>
  <c r="F33"/>
  <c r="E33"/>
  <c r="D33"/>
  <c r="C33"/>
  <c r="B33"/>
  <c r="M35"/>
  <c r="I116" l="1"/>
  <c r="M116"/>
  <c r="K116"/>
  <c r="E116"/>
  <c r="C116"/>
  <c r="B116"/>
  <c r="D116"/>
  <c r="F116"/>
  <c r="J116"/>
  <c r="L116"/>
  <c r="M99"/>
  <c r="L99"/>
  <c r="K99"/>
  <c r="J99"/>
  <c r="I99"/>
  <c r="G99"/>
  <c r="E99"/>
  <c r="F99"/>
  <c r="D99"/>
  <c r="C99"/>
  <c r="B99"/>
  <c r="M86"/>
  <c r="M100" s="1"/>
  <c r="L86"/>
  <c r="L100" s="1"/>
  <c r="K86"/>
  <c r="K100" s="1"/>
  <c r="J86"/>
  <c r="J100" s="1"/>
  <c r="I86"/>
  <c r="I100" s="1"/>
  <c r="H86"/>
  <c r="H100" s="1"/>
  <c r="G86"/>
  <c r="G100" s="1"/>
  <c r="F86"/>
  <c r="F100" s="1"/>
  <c r="E86"/>
  <c r="E100" s="1"/>
  <c r="D86"/>
  <c r="D100" s="1"/>
  <c r="C86"/>
  <c r="C100" s="1"/>
  <c r="B86"/>
  <c r="B100" s="1"/>
  <c r="E83"/>
  <c r="D18"/>
  <c r="E70" l="1"/>
  <c r="E84" l="1"/>
  <c r="B83" l="1"/>
  <c r="M83"/>
  <c r="L83"/>
  <c r="K83"/>
  <c r="J83"/>
  <c r="I83"/>
  <c r="G83"/>
  <c r="F83"/>
  <c r="D83"/>
  <c r="C83"/>
  <c r="M70"/>
  <c r="M84" s="1"/>
  <c r="L70"/>
  <c r="L84" s="1"/>
  <c r="K70"/>
  <c r="K84" s="1"/>
  <c r="J70"/>
  <c r="J84" s="1"/>
  <c r="I70"/>
  <c r="I84" s="1"/>
  <c r="H70"/>
  <c r="H84" s="1"/>
  <c r="G70"/>
  <c r="G84" s="1"/>
  <c r="F70"/>
  <c r="F84" s="1"/>
  <c r="D70"/>
  <c r="D84" s="1"/>
  <c r="C70"/>
  <c r="C84" s="1"/>
  <c r="B70"/>
  <c r="B84" l="1"/>
  <c r="C67" l="1"/>
  <c r="F54" l="1"/>
  <c r="F68" s="1"/>
  <c r="G54"/>
  <c r="G68" s="1"/>
  <c r="I54"/>
  <c r="I68" s="1"/>
  <c r="J54"/>
  <c r="J68" s="1"/>
  <c r="K54"/>
  <c r="K68" s="1"/>
  <c r="M54"/>
  <c r="M68" s="1"/>
  <c r="B54"/>
  <c r="B68" s="1"/>
  <c r="D38"/>
  <c r="D52" s="1"/>
  <c r="H38"/>
  <c r="H52" s="1"/>
  <c r="B38"/>
  <c r="B52" s="1"/>
  <c r="J5"/>
  <c r="J19" s="1"/>
  <c r="D67"/>
  <c r="F67"/>
  <c r="G67"/>
  <c r="H67"/>
  <c r="I67"/>
  <c r="J67"/>
  <c r="K67"/>
  <c r="L67"/>
  <c r="M67"/>
  <c r="D54"/>
  <c r="D68" s="1"/>
  <c r="H54"/>
  <c r="H68" s="1"/>
  <c r="L54"/>
  <c r="L68" s="1"/>
  <c r="G38"/>
  <c r="G52" s="1"/>
  <c r="F38"/>
  <c r="F52" s="1"/>
  <c r="J38"/>
  <c r="J52" s="1"/>
  <c r="C22"/>
  <c r="C36" s="1"/>
  <c r="D22"/>
  <c r="D36" s="1"/>
  <c r="E22"/>
  <c r="E36" s="1"/>
  <c r="F22"/>
  <c r="F36" s="1"/>
  <c r="G22"/>
  <c r="G36" s="1"/>
  <c r="H22"/>
  <c r="H36" s="1"/>
  <c r="I22"/>
  <c r="I36" s="1"/>
  <c r="J22"/>
  <c r="J36" s="1"/>
  <c r="K22"/>
  <c r="K36" s="1"/>
  <c r="L22"/>
  <c r="L36" s="1"/>
  <c r="M22"/>
  <c r="M36" s="1"/>
  <c r="B22"/>
  <c r="B36" s="1"/>
  <c r="K5"/>
  <c r="B67"/>
  <c r="E54"/>
  <c r="E68" s="1"/>
  <c r="C54"/>
  <c r="C68" s="1"/>
  <c r="M51"/>
  <c r="L51"/>
  <c r="K51"/>
  <c r="J51"/>
  <c r="I51"/>
  <c r="H51"/>
  <c r="G51"/>
  <c r="F51"/>
  <c r="E51"/>
  <c r="D51"/>
  <c r="C51"/>
  <c r="B51"/>
  <c r="M38"/>
  <c r="M52" s="1"/>
  <c r="K38"/>
  <c r="K52" s="1"/>
  <c r="I38"/>
  <c r="I52" s="1"/>
  <c r="E38"/>
  <c r="E52" s="1"/>
  <c r="C38"/>
  <c r="C52" s="1"/>
  <c r="L35"/>
  <c r="K35"/>
  <c r="J35"/>
  <c r="I35"/>
  <c r="H35"/>
  <c r="G35"/>
  <c r="F35"/>
  <c r="E35"/>
  <c r="D35"/>
  <c r="C35"/>
  <c r="B35"/>
  <c r="E18"/>
  <c r="F18"/>
  <c r="G18"/>
  <c r="H18"/>
  <c r="I18"/>
  <c r="J18"/>
  <c r="K18"/>
  <c r="L18"/>
  <c r="M18"/>
  <c r="B18"/>
  <c r="L38"/>
  <c r="L52" s="1"/>
  <c r="M5"/>
  <c r="L5"/>
  <c r="B5" l="1"/>
  <c r="G113"/>
  <c r="G116" l="1"/>
  <c r="I5"/>
  <c r="G5"/>
  <c r="E5"/>
  <c r="H5"/>
  <c r="F5"/>
  <c r="D5"/>
  <c r="B19" l="1"/>
  <c r="K17" l="1"/>
  <c r="K19" s="1"/>
  <c r="M17"/>
  <c r="M19" s="1"/>
  <c r="L17"/>
  <c r="L19" s="1"/>
  <c r="I17" l="1"/>
  <c r="I19" s="1"/>
  <c r="H17"/>
  <c r="H19" s="1"/>
  <c r="G17"/>
  <c r="G19" s="1"/>
  <c r="F17" l="1"/>
  <c r="F19" s="1"/>
  <c r="D17" l="1"/>
  <c r="D19" s="1"/>
  <c r="E17"/>
  <c r="E19" s="1"/>
</calcChain>
</file>

<file path=xl/sharedStrings.xml><?xml version="1.0" encoding="utf-8"?>
<sst xmlns="http://schemas.openxmlformats.org/spreadsheetml/2006/main" count="126" uniqueCount="32">
  <si>
    <t>январь</t>
  </si>
  <si>
    <t>Показатель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</si>
  <si>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</si>
  <si>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</si>
  <si>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</si>
  <si>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</si>
  <si>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</si>
  <si>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</si>
  <si>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</si>
  <si>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</si>
  <si>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на диапазоне напряжения СН2</t>
  </si>
  <si>
    <t>на диапазоне напряжения НН</t>
  </si>
  <si>
    <t>октябрь</t>
  </si>
  <si>
    <t>ноябрь</t>
  </si>
  <si>
    <t>декабрь</t>
  </si>
  <si>
    <t>Прочие потребители в том числе:</t>
  </si>
  <si>
    <t>на диапазоне напряжения СН1</t>
  </si>
  <si>
    <t>ИТОГО   мощность, МВт</t>
  </si>
  <si>
    <t>на диапазоне напряжения ВН</t>
  </si>
  <si>
    <t>мощность, МВт</t>
  </si>
  <si>
    <r>
      <t>эл. энергия, тыс. кВт</t>
    </r>
    <r>
      <rPr>
        <b/>
        <sz val="14"/>
        <rFont val="Calibri"/>
        <family val="2"/>
        <charset val="204"/>
      </rPr>
      <t>·</t>
    </r>
    <r>
      <rPr>
        <b/>
        <sz val="14"/>
        <rFont val="Times New Roman"/>
        <family val="1"/>
        <charset val="204"/>
      </rPr>
      <t>час</t>
    </r>
  </si>
  <si>
    <t>Население и приравненные к населению группы, тыс. кВт·час</t>
  </si>
  <si>
    <t>ИТОГО   эл. энергия, тыс. кВт·час</t>
  </si>
  <si>
    <t>ПАО "МРСК Севро-Запада"</t>
  </si>
  <si>
    <t>АО "Прионежская сетевая компания"</t>
  </si>
  <si>
    <t xml:space="preserve"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</t>
  </si>
  <si>
    <t>АО "ОРЭС-Петрозаводск"</t>
  </si>
  <si>
    <t>АО "Оборонэнерго"</t>
  </si>
  <si>
    <t>ООО "Энерго защита"</t>
  </si>
  <si>
    <t>ООО "Энергохолдинг"</t>
  </si>
  <si>
    <t>ООО "ОРЭС-Карелия"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</si>
  <si>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за 2020г.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</si>
</sst>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_-* #,##0.00\ [$€]_-;\-* #,##0.00\ [$€]_-;_-* &quot;-&quot;??\ [$€]_-;_-@_-"/>
  </numFmts>
  <fonts count="9">
    <font>
      <sz val="10"/>
      <name val="Times New Roman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7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/>
    <xf numFmtId="4" fontId="5" fillId="0" borderId="2" xfId="0" applyNumberFormat="1" applyFont="1" applyBorder="1"/>
    <xf numFmtId="0" fontId="0" fillId="0" borderId="0" xfId="0" applyFill="1" applyBorder="1"/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4" fillId="0" borderId="2" xfId="0" applyNumberFormat="1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5" fillId="0" borderId="3" xfId="0" applyNumberFormat="1" applyFont="1" applyFill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0" borderId="4" xfId="0" applyNumberFormat="1" applyFont="1" applyBorder="1"/>
    <xf numFmtId="164" fontId="4" fillId="0" borderId="2" xfId="0" applyNumberFormat="1" applyFont="1" applyBorder="1"/>
    <xf numFmtId="164" fontId="4" fillId="0" borderId="2" xfId="0" applyNumberFormat="1" applyFont="1" applyFill="1" applyBorder="1"/>
    <xf numFmtId="164" fontId="5" fillId="0" borderId="1" xfId="0" applyNumberFormat="1" applyFont="1" applyFill="1" applyBorder="1"/>
    <xf numFmtId="164" fontId="3" fillId="0" borderId="1" xfId="0" applyNumberFormat="1" applyFont="1" applyBorder="1"/>
    <xf numFmtId="164" fontId="5" fillId="0" borderId="2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/>
    <xf numFmtId="164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40;&#1082;&#1090;&#1099;%20&#1088;&#1077;&#1072;&#1083;&#1080;&#1079;&#1072;&#1094;&#1080;&#1080;-&#1087;&#1086;&#1090;&#1077;&#1088;&#1080;/2020%20&#1075;&#1086;&#1076;/&#1057;&#1086;&#1089;&#1090;&#1072;&#1074;%20&#1055;&#1054;%20&#1076;&#1083;&#1103;%20&#1087;&#1077;&#1088;&#1077;&#1076;&#1072;&#1095;&#1080;_2020%20(&#1060;&#1040;&#1050;&#1058;)1.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40;&#1082;&#1090;&#1099;%20&#1088;&#1077;&#1072;&#1083;&#1080;&#1079;&#1072;&#1094;&#1080;&#1080;-&#1087;&#1086;&#1090;&#1077;&#1088;&#1080;/2020%20&#1075;&#1086;&#1076;/&#1040;&#1082;&#1090;&#1099;%20&#1087;&#1077;&#1088;&#1077;&#1076;&#1072;&#1095;&#1080;_&#1060;&#1040;&#1050;&#1058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ОРЭС"/>
      <sheetName val="ПСК"/>
      <sheetName val="МРСК"/>
      <sheetName val="Оборонэн"/>
      <sheetName val="ЭнергоЗ"/>
      <sheetName val="ЭнергоХол"/>
      <sheetName val="ОРЭС-Карелия"/>
      <sheetName val="РЭС"/>
      <sheetName val="РЭК"/>
      <sheetName val="Магнит"/>
      <sheetName val="СО ЕЭС"/>
      <sheetName val="Лист1"/>
    </sheetNames>
    <sheetDataSet>
      <sheetData sheetId="0"/>
      <sheetData sheetId="1">
        <row r="8">
          <cell r="B8">
            <v>11689.667000000001</v>
          </cell>
          <cell r="C8">
            <v>11501.546000000004</v>
          </cell>
          <cell r="D8">
            <v>10742.196999999998</v>
          </cell>
          <cell r="E8">
            <v>8194.8829999999998</v>
          </cell>
          <cell r="F8">
            <v>7402.0049999999992</v>
          </cell>
          <cell r="G8">
            <v>7328.2339999999986</v>
          </cell>
          <cell r="H8">
            <v>8193.2910000000011</v>
          </cell>
          <cell r="I8">
            <v>7870.9500000000007</v>
          </cell>
          <cell r="J8">
            <v>8892.2650000000012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8568.3029999999981</v>
          </cell>
          <cell r="C9">
            <v>8861.8730000000032</v>
          </cell>
          <cell r="D9">
            <v>7949.8029999999999</v>
          </cell>
          <cell r="E9">
            <v>5590.0529999999999</v>
          </cell>
          <cell r="F9">
            <v>5484.558</v>
          </cell>
          <cell r="G9">
            <v>6035.4220000000005</v>
          </cell>
          <cell r="H9">
            <v>5988.3180000000011</v>
          </cell>
          <cell r="I9">
            <v>6233.2740000000013</v>
          </cell>
          <cell r="J9">
            <v>7150.1910000000007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196.923</v>
          </cell>
          <cell r="D10">
            <v>180.70299999999997</v>
          </cell>
          <cell r="E10">
            <v>144.29999999999995</v>
          </cell>
          <cell r="F10">
            <v>118.8420000000001</v>
          </cell>
          <cell r="G10">
            <v>101.59900000000016</v>
          </cell>
          <cell r="H10">
            <v>97.350000000000136</v>
          </cell>
          <cell r="I10">
            <v>179.69700000000012</v>
          </cell>
          <cell r="J10">
            <v>195.52800000000002</v>
          </cell>
          <cell r="K10">
            <v>0</v>
          </cell>
          <cell r="L10">
            <v>0</v>
          </cell>
          <cell r="M10">
            <v>0</v>
          </cell>
        </row>
        <row r="12">
          <cell r="B12">
            <v>2570.0410000000002</v>
          </cell>
          <cell r="C12">
            <v>2473.9169999999999</v>
          </cell>
          <cell r="D12">
            <v>2598.6690000000008</v>
          </cell>
          <cell r="E12">
            <v>2417.8339999999998</v>
          </cell>
          <cell r="F12">
            <v>2119.8419999999996</v>
          </cell>
          <cell r="G12">
            <v>1369.9570000000001</v>
          </cell>
          <cell r="H12">
            <v>1404.8020000000001</v>
          </cell>
          <cell r="I12">
            <v>1610.0499999999997</v>
          </cell>
          <cell r="J12">
            <v>1376.6609999999996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744.84699999999998</v>
          </cell>
          <cell r="C13">
            <v>672.41700000000003</v>
          </cell>
          <cell r="D13">
            <v>707.28300000000002</v>
          </cell>
          <cell r="E13">
            <v>617.49300000000005</v>
          </cell>
          <cell r="F13">
            <v>565.06399999999996</v>
          </cell>
          <cell r="G13">
            <v>366.16800000000001</v>
          </cell>
          <cell r="H13">
            <v>365.08299999999997</v>
          </cell>
          <cell r="I13">
            <v>359.36000000000007</v>
          </cell>
          <cell r="J13">
            <v>504.90899999999999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29330.362999999994</v>
          </cell>
          <cell r="D14">
            <v>27663.184000000005</v>
          </cell>
          <cell r="E14">
            <v>27087.178000000004</v>
          </cell>
          <cell r="F14">
            <v>23519.828999999994</v>
          </cell>
          <cell r="G14">
            <v>20813.886999999999</v>
          </cell>
          <cell r="H14">
            <v>20006.27</v>
          </cell>
          <cell r="I14">
            <v>19558.422000000002</v>
          </cell>
          <cell r="J14">
            <v>22550.723000000005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11505.007999999993</v>
          </cell>
          <cell r="D29">
            <v>10969.686000000005</v>
          </cell>
          <cell r="E29">
            <v>6577.1079999999984</v>
          </cell>
          <cell r="F29">
            <v>5568.9180000000097</v>
          </cell>
          <cell r="G29">
            <v>1498.1150000000073</v>
          </cell>
          <cell r="H29">
            <v>2513.7449999999885</v>
          </cell>
          <cell r="I29">
            <v>4467.2430000000031</v>
          </cell>
          <cell r="J29">
            <v>5518.5780000000095</v>
          </cell>
          <cell r="K29">
            <v>0</v>
          </cell>
          <cell r="L29">
            <v>0</v>
          </cell>
          <cell r="M29">
            <v>0</v>
          </cell>
        </row>
      </sheetData>
      <sheetData sheetId="2">
        <row r="8">
          <cell r="B8">
            <v>213.756</v>
          </cell>
          <cell r="C8">
            <v>201.928</v>
          </cell>
          <cell r="D8">
            <v>201.733</v>
          </cell>
          <cell r="E8">
            <v>150.739</v>
          </cell>
          <cell r="F8">
            <v>137.05500000000001</v>
          </cell>
          <cell r="G8">
            <v>122.861</v>
          </cell>
          <cell r="H8">
            <v>112.621</v>
          </cell>
          <cell r="I8">
            <v>176.381</v>
          </cell>
          <cell r="J8">
            <v>111.789</v>
          </cell>
          <cell r="K8"/>
          <cell r="L8"/>
          <cell r="M8"/>
        </row>
        <row r="9">
          <cell r="B9">
            <v>127.224</v>
          </cell>
          <cell r="C9">
            <v>116.568</v>
          </cell>
          <cell r="D9">
            <v>102.41800000000001</v>
          </cell>
          <cell r="E9">
            <v>71.897000000000006</v>
          </cell>
          <cell r="F9">
            <v>69.165000000000006</v>
          </cell>
          <cell r="G9">
            <v>76.531000000000006</v>
          </cell>
          <cell r="H9">
            <v>73.757000000000005</v>
          </cell>
          <cell r="I9">
            <v>80.337999999999994</v>
          </cell>
          <cell r="J9">
            <v>92.614000000000004</v>
          </cell>
          <cell r="K9"/>
          <cell r="L9"/>
          <cell r="M9"/>
        </row>
        <row r="12">
          <cell r="B12">
            <v>1.766</v>
          </cell>
          <cell r="C12">
            <v>1.66</v>
          </cell>
          <cell r="D12">
            <v>1.7629999999999999</v>
          </cell>
          <cell r="E12">
            <v>1.7090000000000001</v>
          </cell>
          <cell r="F12">
            <v>1.7729999999999999</v>
          </cell>
          <cell r="G12">
            <v>1.726</v>
          </cell>
          <cell r="H12">
            <v>1.7829999999999999</v>
          </cell>
          <cell r="I12">
            <v>1.7889999999999999</v>
          </cell>
          <cell r="J12">
            <v>1.7390000000000001</v>
          </cell>
          <cell r="K12"/>
          <cell r="L12"/>
          <cell r="M12"/>
        </row>
        <row r="13">
          <cell r="B13">
            <v>6.3550000000000004</v>
          </cell>
          <cell r="C13">
            <v>5.843</v>
          </cell>
          <cell r="D13">
            <v>6.0590000000000002</v>
          </cell>
          <cell r="E13">
            <v>5.8250000000000002</v>
          </cell>
          <cell r="F13">
            <v>5.8689999999999998</v>
          </cell>
          <cell r="G13">
            <v>5.8209999999999997</v>
          </cell>
          <cell r="H13">
            <v>5.8579999999999997</v>
          </cell>
          <cell r="I13">
            <v>5.6429999999999998</v>
          </cell>
          <cell r="J13">
            <v>5.9950000000000001</v>
          </cell>
          <cell r="K13"/>
          <cell r="L13"/>
          <cell r="M13"/>
        </row>
        <row r="14">
          <cell r="B14">
            <v>856.226</v>
          </cell>
          <cell r="C14">
            <v>779.78800000000001</v>
          </cell>
          <cell r="D14">
            <v>772.76499999999999</v>
          </cell>
          <cell r="E14">
            <v>730.60500000000002</v>
          </cell>
          <cell r="F14">
            <v>636.67599999999993</v>
          </cell>
          <cell r="G14">
            <v>604.91200000000003</v>
          </cell>
          <cell r="H14">
            <v>499.07500000000005</v>
          </cell>
          <cell r="I14">
            <v>466.48499999999996</v>
          </cell>
          <cell r="J14">
            <v>515.53400000000011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62.032999999999902</v>
          </cell>
          <cell r="C29">
            <v>67.961999999999989</v>
          </cell>
          <cell r="D29">
            <v>0</v>
          </cell>
          <cell r="E29">
            <v>-1.1368683772161603E-13</v>
          </cell>
          <cell r="F29">
            <v>0</v>
          </cell>
          <cell r="G29">
            <v>108.01099999999997</v>
          </cell>
          <cell r="H29">
            <v>382.99499999999989</v>
          </cell>
          <cell r="I29">
            <v>0</v>
          </cell>
          <cell r="J29">
            <v>112.52699999999982</v>
          </cell>
          <cell r="K29">
            <v>0</v>
          </cell>
          <cell r="L29">
            <v>0</v>
          </cell>
          <cell r="M29">
            <v>0</v>
          </cell>
        </row>
      </sheetData>
      <sheetData sheetId="3">
        <row r="8">
          <cell r="B8">
            <v>94.507999999999996</v>
          </cell>
          <cell r="C8">
            <v>82.13900000000001</v>
          </cell>
          <cell r="D8">
            <v>81.108999999999995</v>
          </cell>
          <cell r="E8">
            <v>64.242999999999995</v>
          </cell>
          <cell r="F8">
            <v>107.56100000000001</v>
          </cell>
          <cell r="G8">
            <v>142.982</v>
          </cell>
          <cell r="H8">
            <v>128.739</v>
          </cell>
          <cell r="I8">
            <v>132.434</v>
          </cell>
          <cell r="J8">
            <v>131.61600000000001</v>
          </cell>
          <cell r="K8"/>
          <cell r="L8"/>
          <cell r="M8"/>
        </row>
        <row r="9">
          <cell r="B9">
            <v>8.1460000000000008</v>
          </cell>
          <cell r="C9">
            <v>4.9269999999999996</v>
          </cell>
          <cell r="D9">
            <v>5.915</v>
          </cell>
          <cell r="E9">
            <v>4.577</v>
          </cell>
          <cell r="F9">
            <v>2.8839999999999999</v>
          </cell>
          <cell r="G9">
            <v>1.64</v>
          </cell>
          <cell r="H9">
            <v>1.931</v>
          </cell>
          <cell r="I9">
            <v>3.3660000000000001</v>
          </cell>
          <cell r="J9">
            <v>4.0119999999999996</v>
          </cell>
          <cell r="K9"/>
          <cell r="L9"/>
          <cell r="M9"/>
        </row>
        <row r="10">
          <cell r="B10">
            <v>1709.279</v>
          </cell>
          <cell r="C10">
            <v>1639.232</v>
          </cell>
          <cell r="D10">
            <v>1767.3530000000001</v>
          </cell>
          <cell r="E10">
            <v>1602.432</v>
          </cell>
          <cell r="F10">
            <v>1542.645</v>
          </cell>
          <cell r="G10">
            <v>1423.5309999999999</v>
          </cell>
          <cell r="H10">
            <v>1456.482</v>
          </cell>
          <cell r="I10">
            <v>1432.6959999999999</v>
          </cell>
          <cell r="J10">
            <v>1470.4739999999999</v>
          </cell>
          <cell r="K10"/>
          <cell r="L10"/>
          <cell r="M10"/>
        </row>
        <row r="29">
          <cell r="B29">
            <v>-8.7041485130612273E-14</v>
          </cell>
          <cell r="C29">
            <v>1.314000000000016</v>
          </cell>
          <cell r="D29">
            <v>12.54800000000003</v>
          </cell>
          <cell r="E29">
            <v>2.5190000000000339</v>
          </cell>
          <cell r="F29">
            <v>1.7763568394002505E-13</v>
          </cell>
          <cell r="G29">
            <v>9.539999999999889</v>
          </cell>
          <cell r="H29">
            <v>1.5619999999999372</v>
          </cell>
          <cell r="I29">
            <v>7.5180000000001108</v>
          </cell>
          <cell r="J29">
            <v>12.499000000000043</v>
          </cell>
          <cell r="K29">
            <v>0</v>
          </cell>
          <cell r="L29">
            <v>0</v>
          </cell>
          <cell r="M29">
            <v>0</v>
          </cell>
        </row>
      </sheetData>
      <sheetData sheetId="4">
        <row r="8">
          <cell r="B8">
            <v>54.152999999999999</v>
          </cell>
          <cell r="C8">
            <v>51.874000000000002</v>
          </cell>
          <cell r="D8">
            <v>59.570999999999998</v>
          </cell>
          <cell r="E8">
            <v>55.771999999999998</v>
          </cell>
          <cell r="F8">
            <v>50.267000000000003</v>
          </cell>
          <cell r="G8">
            <v>33.430999999999997</v>
          </cell>
          <cell r="H8">
            <v>30.074000000000002</v>
          </cell>
          <cell r="I8">
            <v>33.350999999999999</v>
          </cell>
          <cell r="J8">
            <v>26.68</v>
          </cell>
          <cell r="K8"/>
          <cell r="L8"/>
          <cell r="M8"/>
        </row>
        <row r="9">
          <cell r="B9">
            <v>418.04700000000003</v>
          </cell>
          <cell r="C9">
            <v>384.83800000000002</v>
          </cell>
          <cell r="D9">
            <v>361.84199999999998</v>
          </cell>
          <cell r="E9">
            <v>292.983</v>
          </cell>
          <cell r="F9">
            <v>274.83300000000003</v>
          </cell>
          <cell r="G9">
            <v>179.80699999999999</v>
          </cell>
          <cell r="H9">
            <v>153.929</v>
          </cell>
          <cell r="I9">
            <v>157.785</v>
          </cell>
          <cell r="J9">
            <v>270.36599999999999</v>
          </cell>
          <cell r="K9"/>
          <cell r="L9"/>
          <cell r="M9"/>
        </row>
        <row r="14">
          <cell r="B14">
            <v>55.938000000000002</v>
          </cell>
          <cell r="C14">
            <v>56.180999999999997</v>
          </cell>
          <cell r="D14">
            <v>46.968000000000004</v>
          </cell>
          <cell r="E14">
            <v>51.16</v>
          </cell>
          <cell r="F14">
            <v>45.92</v>
          </cell>
          <cell r="G14">
            <v>34.366</v>
          </cell>
          <cell r="H14">
            <v>29.279</v>
          </cell>
          <cell r="I14">
            <v>29.799000000000003</v>
          </cell>
          <cell r="J14">
            <v>38.264000000000003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23.33299999999997</v>
          </cell>
          <cell r="C29">
            <v>45.827999999999975</v>
          </cell>
          <cell r="D29">
            <v>25.037999999999954</v>
          </cell>
          <cell r="E29">
            <v>36.611000000000047</v>
          </cell>
          <cell r="F29">
            <v>13.758999999999958</v>
          </cell>
          <cell r="G29">
            <v>16.903999999999996</v>
          </cell>
          <cell r="H29">
            <v>7.2860000000000014</v>
          </cell>
          <cell r="I29">
            <v>27.37299999999999</v>
          </cell>
          <cell r="J29">
            <v>0.51799999999997226</v>
          </cell>
          <cell r="K29">
            <v>0</v>
          </cell>
          <cell r="L29">
            <v>0</v>
          </cell>
          <cell r="M29">
            <v>0</v>
          </cell>
        </row>
      </sheetData>
      <sheetData sheetId="5">
        <row r="8">
          <cell r="B8">
            <v>208.58</v>
          </cell>
          <cell r="C8">
            <v>202.34299999999999</v>
          </cell>
          <cell r="D8">
            <v>189.11099999999999</v>
          </cell>
          <cell r="E8">
            <v>159.01900000000001</v>
          </cell>
          <cell r="F8">
            <v>131.64699999999999</v>
          </cell>
          <cell r="G8">
            <v>113.94799999999999</v>
          </cell>
          <cell r="H8">
            <v>126.035</v>
          </cell>
          <cell r="I8">
            <v>136.55199999999999</v>
          </cell>
          <cell r="J8">
            <v>145.01900000000001</v>
          </cell>
          <cell r="K8"/>
          <cell r="L8"/>
          <cell r="M8"/>
        </row>
        <row r="9"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</row>
        <row r="12">
          <cell r="B12">
            <v>41.18</v>
          </cell>
          <cell r="C12">
            <v>36.473999999999997</v>
          </cell>
          <cell r="D12">
            <v>35.746000000000002</v>
          </cell>
          <cell r="E12">
            <v>31.62</v>
          </cell>
          <cell r="F12">
            <v>31.071000000000002</v>
          </cell>
          <cell r="G12">
            <v>28.318999999999999</v>
          </cell>
          <cell r="H12">
            <v>29.277999999999999</v>
          </cell>
          <cell r="I12">
            <v>30.268000000000001</v>
          </cell>
          <cell r="J12">
            <v>31.332999999999998</v>
          </cell>
          <cell r="K12"/>
          <cell r="L12"/>
          <cell r="M12"/>
        </row>
        <row r="13">
          <cell r="B13">
            <v>2.4649999999999999</v>
          </cell>
          <cell r="C13">
            <v>2.3279999999999998</v>
          </cell>
          <cell r="D13">
            <v>2.3290000000000002</v>
          </cell>
          <cell r="E13">
            <v>2.569</v>
          </cell>
          <cell r="F13">
            <v>2.4089999999999998</v>
          </cell>
          <cell r="G13">
            <v>2.5070000000000001</v>
          </cell>
          <cell r="H13">
            <v>2.3889999999999998</v>
          </cell>
          <cell r="I13">
            <v>2.4889999999999999</v>
          </cell>
          <cell r="J13">
            <v>2.448</v>
          </cell>
          <cell r="K13"/>
          <cell r="L13"/>
          <cell r="M13"/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15.471000000000004</v>
          </cell>
          <cell r="C29">
            <v>15.157000000000039</v>
          </cell>
          <cell r="D29">
            <v>14.12299999999999</v>
          </cell>
          <cell r="E29">
            <v>9.6270000000000095</v>
          </cell>
          <cell r="F29">
            <v>12.329000000000008</v>
          </cell>
          <cell r="G29">
            <v>15.344999999999999</v>
          </cell>
          <cell r="H29">
            <v>12.244</v>
          </cell>
          <cell r="I29">
            <v>12.556000000000012</v>
          </cell>
          <cell r="J29">
            <v>12.757999999999981</v>
          </cell>
          <cell r="K29">
            <v>0</v>
          </cell>
          <cell r="L29">
            <v>0</v>
          </cell>
          <cell r="M29">
            <v>0</v>
          </cell>
        </row>
      </sheetData>
      <sheetData sheetId="6">
        <row r="8">
          <cell r="B8">
            <v>146.33799999999999</v>
          </cell>
          <cell r="C8">
            <v>153.33000000000001</v>
          </cell>
          <cell r="D8">
            <v>139.84899999999999</v>
          </cell>
          <cell r="E8">
            <v>102.623</v>
          </cell>
          <cell r="F8">
            <v>119.565</v>
          </cell>
          <cell r="G8">
            <v>116.794</v>
          </cell>
          <cell r="H8">
            <v>112.57599999999999</v>
          </cell>
          <cell r="I8">
            <v>127.54</v>
          </cell>
          <cell r="J8">
            <v>156.31399999999999</v>
          </cell>
          <cell r="K8"/>
          <cell r="L8"/>
          <cell r="M8"/>
        </row>
        <row r="9">
          <cell r="B9">
            <v>45.003</v>
          </cell>
          <cell r="C9">
            <v>46.792999999999999</v>
          </cell>
          <cell r="D9">
            <v>45.927</v>
          </cell>
          <cell r="E9">
            <v>40.585000000000001</v>
          </cell>
          <cell r="F9">
            <v>39.902999999999999</v>
          </cell>
          <cell r="G9">
            <v>42.445999999999998</v>
          </cell>
          <cell r="H9">
            <v>47.106000000000002</v>
          </cell>
          <cell r="I9">
            <v>44.935000000000002</v>
          </cell>
          <cell r="J9">
            <v>41.137999999999998</v>
          </cell>
          <cell r="K9"/>
          <cell r="L9"/>
          <cell r="M9"/>
        </row>
        <row r="20">
          <cell r="B20">
            <v>0.155</v>
          </cell>
          <cell r="C20">
            <v>0.11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</row>
        <row r="21">
          <cell r="B21">
            <v>303.21300000000002</v>
          </cell>
          <cell r="C21">
            <v>292.916</v>
          </cell>
          <cell r="D21">
            <v>265.12900000000002</v>
          </cell>
          <cell r="E21">
            <v>247.12899999999999</v>
          </cell>
          <cell r="F21">
            <v>239.71600000000001</v>
          </cell>
          <cell r="G21">
            <v>185.85900000000001</v>
          </cell>
          <cell r="H21">
            <v>195.56</v>
          </cell>
          <cell r="I21">
            <v>179.215</v>
          </cell>
          <cell r="J21">
            <v>196.45099999999999</v>
          </cell>
          <cell r="K21"/>
          <cell r="L21"/>
          <cell r="M21"/>
        </row>
        <row r="26">
          <cell r="B26"/>
          <cell r="C26"/>
          <cell r="D26">
            <v>0.16700000000000001</v>
          </cell>
          <cell r="E26">
            <v>7.2999999999999995E-2</v>
          </cell>
          <cell r="F26">
            <v>7.1999999999999995E-2</v>
          </cell>
          <cell r="G26">
            <v>7.0999999999999994E-2</v>
          </cell>
          <cell r="H26">
            <v>7.0999999999999994E-2</v>
          </cell>
          <cell r="I26">
            <v>7.8E-2</v>
          </cell>
          <cell r="J26">
            <v>0.108</v>
          </cell>
          <cell r="K26"/>
          <cell r="L26"/>
          <cell r="M26"/>
        </row>
        <row r="29">
          <cell r="B29">
            <v>0</v>
          </cell>
          <cell r="C29">
            <v>0</v>
          </cell>
          <cell r="D29">
            <v>18.371999999999986</v>
          </cell>
          <cell r="E29">
            <v>19.64700000000003</v>
          </cell>
          <cell r="F29">
            <v>5.3290705182007514E-14</v>
          </cell>
          <cell r="G29">
            <v>12.10999999999996</v>
          </cell>
          <cell r="H29">
            <v>21.346000000000004</v>
          </cell>
          <cell r="I29">
            <v>39.915999999999968</v>
          </cell>
          <cell r="J29">
            <v>45.618000000000016</v>
          </cell>
          <cell r="K29">
            <v>0</v>
          </cell>
          <cell r="L29">
            <v>0</v>
          </cell>
          <cell r="M29">
            <v>0</v>
          </cell>
        </row>
      </sheetData>
      <sheetData sheetId="7">
        <row r="8">
          <cell r="B8">
            <v>2566.7089999999998</v>
          </cell>
          <cell r="C8">
            <v>2457.5259999999998</v>
          </cell>
          <cell r="D8">
            <v>2414.2440000000001</v>
          </cell>
          <cell r="E8">
            <v>1662.8420000000001</v>
          </cell>
          <cell r="F8">
            <v>1694.0509999999999</v>
          </cell>
          <cell r="G8">
            <v>2142.127</v>
          </cell>
          <cell r="H8">
            <v>2292.6669999999999</v>
          </cell>
          <cell r="I8">
            <v>2446.8359999999998</v>
          </cell>
          <cell r="J8">
            <v>2445.56</v>
          </cell>
          <cell r="K8"/>
          <cell r="L8"/>
          <cell r="M8"/>
        </row>
        <row r="9">
          <cell r="B9">
            <v>79.287000000000006</v>
          </cell>
          <cell r="C9">
            <v>120.12</v>
          </cell>
          <cell r="D9">
            <v>132.328</v>
          </cell>
          <cell r="E9">
            <v>102.624</v>
          </cell>
          <cell r="F9">
            <v>85.915000000000006</v>
          </cell>
          <cell r="G9">
            <v>117.956</v>
          </cell>
          <cell r="H9">
            <v>105.98399999999999</v>
          </cell>
          <cell r="I9">
            <v>115.58</v>
          </cell>
          <cell r="J9">
            <v>129.83799999999999</v>
          </cell>
          <cell r="K9"/>
          <cell r="L9"/>
          <cell r="M9"/>
        </row>
        <row r="12">
          <cell r="B12">
            <v>568.88199999999995</v>
          </cell>
          <cell r="C12">
            <v>522.87400000000002</v>
          </cell>
          <cell r="D12">
            <v>533.63699999999994</v>
          </cell>
          <cell r="E12">
            <v>474.577</v>
          </cell>
          <cell r="F12">
            <v>487.774</v>
          </cell>
          <cell r="G12">
            <v>529.98699999999997</v>
          </cell>
          <cell r="H12">
            <v>624.15</v>
          </cell>
          <cell r="I12">
            <v>598.37699999999995</v>
          </cell>
          <cell r="J12">
            <v>561.64499999999998</v>
          </cell>
          <cell r="K12"/>
          <cell r="L12"/>
          <cell r="M12"/>
        </row>
        <row r="13">
          <cell r="B13">
            <v>3.8330000000000002</v>
          </cell>
          <cell r="C13">
            <v>3.4159999999999999</v>
          </cell>
          <cell r="D13">
            <v>3.581</v>
          </cell>
          <cell r="E13">
            <v>3.8260000000000001</v>
          </cell>
          <cell r="F13">
            <v>3.5390000000000001</v>
          </cell>
          <cell r="G13">
            <v>4.0439999999999996</v>
          </cell>
          <cell r="H13">
            <v>3.4489999999999998</v>
          </cell>
          <cell r="I13">
            <v>3.6110000000000002</v>
          </cell>
          <cell r="J13">
            <v>3.9220000000000002</v>
          </cell>
          <cell r="K13"/>
          <cell r="L13"/>
          <cell r="M13"/>
        </row>
        <row r="14">
          <cell r="B14">
            <v>1897.5400000000002</v>
          </cell>
          <cell r="C14">
            <v>1939.1949999999999</v>
          </cell>
          <cell r="D14">
            <v>1902.2420000000002</v>
          </cell>
          <cell r="E14">
            <v>2050.5839999999998</v>
          </cell>
          <cell r="F14">
            <v>1611.5350000000001</v>
          </cell>
          <cell r="G14">
            <v>1324.579</v>
          </cell>
          <cell r="H14">
            <v>1230.0829999999999</v>
          </cell>
          <cell r="I14">
            <v>1138.9269999999999</v>
          </cell>
          <cell r="J14">
            <v>1405.3819999999996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991.65599999999984</v>
          </cell>
          <cell r="C29">
            <v>1141.1440000000009</v>
          </cell>
          <cell r="D29">
            <v>1318.1900000000003</v>
          </cell>
          <cell r="E29">
            <v>797.37200000000007</v>
          </cell>
          <cell r="F29">
            <v>646.82899999999927</v>
          </cell>
          <cell r="G29">
            <v>166.49400000000014</v>
          </cell>
          <cell r="H29">
            <v>276.36800000000051</v>
          </cell>
          <cell r="I29">
            <v>431.29300000000092</v>
          </cell>
          <cell r="J29">
            <v>373.8760000000006</v>
          </cell>
          <cell r="K29">
            <v>0</v>
          </cell>
          <cell r="L29">
            <v>0</v>
          </cell>
          <cell r="M29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потер"/>
      <sheetName val="15-ЭКФ январь"/>
      <sheetName val="ОРЭС январь"/>
      <sheetName val="ПСК январь"/>
      <sheetName val="МРСК январь"/>
      <sheetName val="Оборон январь"/>
      <sheetName val="Энергозащ январь"/>
      <sheetName val="Энергохолдинг январь"/>
      <sheetName val="ОРЭС-Карелия"/>
      <sheetName val="РЭС январь"/>
      <sheetName val="РЭК январь"/>
      <sheetName val="Магнит январь"/>
      <sheetName val="СО ЕЭС"/>
      <sheetName val="январь всего "/>
      <sheetName val="15-ЭКФ февраль"/>
      <sheetName val="ОРЭС февраль"/>
      <sheetName val="ПСК февраль"/>
      <sheetName val="МРСК февраль"/>
      <sheetName val="Оборон февраль"/>
      <sheetName val="Энергозащ февраль"/>
      <sheetName val="Энергохолдинг февраль"/>
      <sheetName val="ОРЭС-Карелия февраль"/>
      <sheetName val="РЭС февраль"/>
      <sheetName val="РЭК февраль"/>
      <sheetName val="Магнит февраль"/>
      <sheetName val="СО ЕЭС февраль"/>
      <sheetName val="февраль всего "/>
      <sheetName val="15-ЭКФ март"/>
      <sheetName val="ОРЭС март"/>
      <sheetName val="ПСК март"/>
      <sheetName val="МРСК март"/>
      <sheetName val="Оборон март"/>
      <sheetName val="Энергозащ март"/>
      <sheetName val="Энергохолдинг март"/>
      <sheetName val="ОРЭС-Карелия март"/>
      <sheetName val="РЭС март"/>
      <sheetName val="РЭК март"/>
      <sheetName val="Магнит март"/>
      <sheetName val="СО ЕЭС март"/>
      <sheetName val="март всего"/>
      <sheetName val="15-ЭКФ апрель"/>
      <sheetName val="ОРЭС апрель"/>
      <sheetName val="ПСК апрель"/>
      <sheetName val="МРСК апрель"/>
      <sheetName val="Оборон апрель"/>
      <sheetName val="Энергозащ апрель"/>
      <sheetName val="Энергохолдинг апрель"/>
      <sheetName val="ОРЭС-Карелия апрель"/>
      <sheetName val="РЭС апрель"/>
      <sheetName val="РЭК апрель"/>
      <sheetName val="Магнит апрель"/>
      <sheetName val="СО ЕЭС апрель"/>
      <sheetName val="апрель всего"/>
      <sheetName val="15-ЭКФ май"/>
      <sheetName val="ОРЭС май"/>
      <sheetName val="ПСК май"/>
      <sheetName val="МРСК май"/>
      <sheetName val="Оборон май"/>
      <sheetName val="Энергозащ май"/>
      <sheetName val="Энергохолдинг май"/>
      <sheetName val="ОРЭС-Карелия май"/>
      <sheetName val="РЭС май"/>
      <sheetName val="РЭК май"/>
      <sheetName val="Магнит май"/>
      <sheetName val="СО ЕЭС май"/>
      <sheetName val="май всего"/>
      <sheetName val="баланс 1"/>
      <sheetName val="15-ЭКФ июнь (2) корр.(1)ОЭ"/>
      <sheetName val="15-ЭКФ июнь"/>
      <sheetName val="ОРЭС июнь"/>
      <sheetName val="ПСК июнь"/>
      <sheetName val="МРСК июнь"/>
      <sheetName val="Оборон июнь"/>
      <sheetName val="Энергозащ июнь"/>
      <sheetName val="Энергохолдинг июнь"/>
      <sheetName val="ОРЭС-Карелия июнь"/>
      <sheetName val="РЭС июнь"/>
      <sheetName val="РЭК июнь"/>
      <sheetName val="Магнит июнь"/>
      <sheetName val="СО ЕЭС июнь"/>
      <sheetName val="июнь всего"/>
      <sheetName val="15-ЭКФ июль "/>
      <sheetName val="ОРЭС июль "/>
      <sheetName val="ПСК июль "/>
      <sheetName val="МРСК июль "/>
      <sheetName val="Оборон июль "/>
      <sheetName val="Энергозащ июль "/>
      <sheetName val="Энергохолдинг июль "/>
      <sheetName val="ОРЭС-Карелия июль "/>
      <sheetName val="РЭС июль "/>
      <sheetName val="РЭК июль "/>
      <sheetName val="Магнит июль "/>
      <sheetName val="СО ЕЭС июль "/>
      <sheetName val="июль всего "/>
      <sheetName val="15-ЭКФ август"/>
      <sheetName val="ОРЭС август"/>
      <sheetName val="ПСК август"/>
      <sheetName val="МРСК август"/>
      <sheetName val="Оборон август"/>
      <sheetName val="Энергозащ август"/>
      <sheetName val="Энергохолдинг август"/>
      <sheetName val="ОРЭС-Карелия август"/>
      <sheetName val="РЭС август"/>
      <sheetName val="РЭК август"/>
      <sheetName val="Магнит август"/>
      <sheetName val="СО ЕЭС август"/>
      <sheetName val="август всего"/>
      <sheetName val="15-ЭКФ сентябрь"/>
      <sheetName val="ОРЭС сентябрь"/>
      <sheetName val="ПСК сентябрь"/>
      <sheetName val="МРСК сентябрь"/>
      <sheetName val="Оборон сентябрь"/>
      <sheetName val="Энергозащ сентябрь"/>
      <sheetName val="Энергохолдинг сентябрь"/>
      <sheetName val="ОРЭС-Карелия сентябрь"/>
      <sheetName val="РЭС сентябрь"/>
      <sheetName val="РЭК сентябрь"/>
      <sheetName val="Магнит сентябрь"/>
      <sheetName val="СО ЕЭС сентябрь"/>
      <sheetName val="сентябрь всего"/>
      <sheetName val="баланс "/>
      <sheetName val="баланс 1 (2)"/>
      <sheetName val="потери"/>
      <sheetName val="ПСК потери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32">
          <cell r="O32">
            <v>2.3929999999999998</v>
          </cell>
        </row>
        <row r="35">
          <cell r="O35">
            <v>0.55199999999999994</v>
          </cell>
        </row>
      </sheetData>
      <sheetData sheetId="84">
        <row r="33">
          <cell r="N33">
            <v>9.0000000000000011E-3</v>
          </cell>
          <cell r="P33">
            <v>2E-3</v>
          </cell>
        </row>
      </sheetData>
      <sheetData sheetId="85"/>
      <sheetData sheetId="86"/>
      <sheetData sheetId="87">
        <row r="29">
          <cell r="K29">
            <v>3.0000000000000001E-3</v>
          </cell>
          <cell r="M29">
            <v>5.0999999999999997E-2</v>
          </cell>
        </row>
      </sheetData>
      <sheetData sheetId="88"/>
      <sheetData sheetId="89">
        <row r="23">
          <cell r="M23">
            <v>6.0000000000000001E-3</v>
          </cell>
          <cell r="O23">
            <v>1.0210000000000001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70" zoomScaleNormal="70" workbookViewId="0">
      <pane ySplit="3" topLeftCell="A4" activePane="bottomLeft" state="frozen"/>
      <selection pane="bottomLeft" activeCell="J98" sqref="J98"/>
    </sheetView>
  </sheetViews>
  <sheetFormatPr defaultRowHeight="12.75"/>
  <cols>
    <col min="1" max="1" width="54.33203125" customWidth="1"/>
    <col min="2" max="2" width="19.83203125" bestFit="1" customWidth="1"/>
    <col min="3" max="3" width="19.6640625" bestFit="1" customWidth="1"/>
    <col min="4" max="4" width="19.83203125" bestFit="1" customWidth="1"/>
    <col min="5" max="5" width="17.33203125" customWidth="1"/>
    <col min="6" max="6" width="17.83203125" bestFit="1" customWidth="1"/>
    <col min="7" max="7" width="16.33203125" customWidth="1"/>
    <col min="8" max="8" width="17.6640625" customWidth="1"/>
    <col min="9" max="9" width="17.83203125" bestFit="1" customWidth="1"/>
    <col min="10" max="10" width="17" customWidth="1"/>
    <col min="11" max="11" width="16.83203125" customWidth="1"/>
    <col min="12" max="12" width="17.6640625" style="3" customWidth="1"/>
    <col min="13" max="13" width="17.5" customWidth="1"/>
    <col min="14" max="15" width="14.33203125" bestFit="1" customWidth="1"/>
  </cols>
  <sheetData>
    <row r="1" spans="1:13" s="1" customFormat="1" ht="42.75" customHeigh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L1" s="4"/>
    </row>
    <row r="2" spans="1:13" ht="18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s="2" customFormat="1" ht="25.5" customHeight="1">
      <c r="A3" s="6" t="s">
        <v>1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27" t="s">
        <v>6</v>
      </c>
      <c r="H3" s="7" t="s">
        <v>7</v>
      </c>
      <c r="I3" s="7" t="s">
        <v>8</v>
      </c>
      <c r="J3" s="7" t="s">
        <v>9</v>
      </c>
      <c r="K3" s="7" t="s">
        <v>12</v>
      </c>
      <c r="L3" s="13" t="s">
        <v>13</v>
      </c>
      <c r="M3" s="13" t="s">
        <v>14</v>
      </c>
    </row>
    <row r="4" spans="1:13" s="2" customFormat="1" ht="25.5" customHeight="1">
      <c r="A4" s="33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4"/>
      <c r="M4" s="14"/>
    </row>
    <row r="5" spans="1:13" ht="19.5">
      <c r="A5" s="8" t="s">
        <v>15</v>
      </c>
      <c r="B5" s="20">
        <f t="shared" ref="B5:I5" si="0">B9+B10+B8+B7</f>
        <v>23769.780999999999</v>
      </c>
      <c r="C5" s="20">
        <v>23696.210000000003</v>
      </c>
      <c r="D5" s="20">
        <f t="shared" si="0"/>
        <v>22178.654999999999</v>
      </c>
      <c r="E5" s="20">
        <f t="shared" si="0"/>
        <v>16964.562999999998</v>
      </c>
      <c r="F5" s="20">
        <f t="shared" si="0"/>
        <v>15690.310999999998</v>
      </c>
      <c r="G5" s="20">
        <f t="shared" si="0"/>
        <v>15201.38</v>
      </c>
      <c r="H5" s="20">
        <f t="shared" si="0"/>
        <v>16048.844000000003</v>
      </c>
      <c r="I5" s="20">
        <f t="shared" si="0"/>
        <v>16253.331000000002</v>
      </c>
      <c r="J5" s="20">
        <f>J9+J10+J8+J7</f>
        <v>18119.554</v>
      </c>
      <c r="K5" s="20">
        <f>K9+K10+K8+K7</f>
        <v>0</v>
      </c>
      <c r="L5" s="20">
        <f>L9+L10+L8+L7</f>
        <v>0</v>
      </c>
      <c r="M5" s="20">
        <f>M9+M10+M8+M7</f>
        <v>0</v>
      </c>
    </row>
    <row r="6" spans="1:13" ht="18.75">
      <c r="A6" s="17" t="s">
        <v>20</v>
      </c>
      <c r="B6" s="9"/>
      <c r="C6" s="9"/>
      <c r="D6" s="9"/>
      <c r="E6" s="9"/>
      <c r="F6" s="9"/>
      <c r="G6" s="19"/>
      <c r="H6" s="9"/>
      <c r="I6" s="9"/>
      <c r="J6" s="9"/>
      <c r="K6" s="9"/>
      <c r="L6" s="12"/>
      <c r="M6" s="12"/>
    </row>
    <row r="7" spans="1:13" ht="18.75">
      <c r="A7" s="16" t="s">
        <v>18</v>
      </c>
      <c r="B7" s="19">
        <f>[1]ОРЭС!B10</f>
        <v>196.923</v>
      </c>
      <c r="C7" s="19">
        <v>186.45700000000011</v>
      </c>
      <c r="D7" s="19">
        <f>[1]ОРЭС!D10</f>
        <v>180.70299999999997</v>
      </c>
      <c r="E7" s="19">
        <f>[1]ОРЭС!E10</f>
        <v>144.29999999999995</v>
      </c>
      <c r="F7" s="19">
        <f>[1]ОРЭС!F10</f>
        <v>118.8420000000001</v>
      </c>
      <c r="G7" s="19">
        <f>[1]ОРЭС!G10</f>
        <v>101.59900000000016</v>
      </c>
      <c r="H7" s="19">
        <f>[1]ОРЭС!H10</f>
        <v>97.350000000000136</v>
      </c>
      <c r="I7" s="19">
        <f>[1]ОРЭС!I10</f>
        <v>179.69700000000012</v>
      </c>
      <c r="J7" s="19">
        <f>[1]ОРЭС!J10</f>
        <v>195.52800000000002</v>
      </c>
      <c r="K7" s="19">
        <f>[1]ОРЭС!K10</f>
        <v>0</v>
      </c>
      <c r="L7" s="19">
        <f>[1]ОРЭС!L10</f>
        <v>0</v>
      </c>
      <c r="M7" s="19">
        <f>[1]ОРЭС!M10</f>
        <v>0</v>
      </c>
    </row>
    <row r="8" spans="1:13" ht="18.75">
      <c r="A8" s="16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>
      <c r="A9" s="16" t="s">
        <v>10</v>
      </c>
      <c r="B9" s="19">
        <f>[1]ОРЭС!B8+[1]ОРЭС!B12</f>
        <v>14259.708000000002</v>
      </c>
      <c r="C9" s="19">
        <f>[1]ОРЭС!C8+[1]ОРЭС!C12</f>
        <v>13975.463000000003</v>
      </c>
      <c r="D9" s="19">
        <f>[1]ОРЭС!D8+[1]ОРЭС!D12</f>
        <v>13340.865999999998</v>
      </c>
      <c r="E9" s="19">
        <f>[1]ОРЭС!E8+[1]ОРЭС!E12</f>
        <v>10612.717000000001</v>
      </c>
      <c r="F9" s="19">
        <f>[1]ОРЭС!F8+[1]ОРЭС!F12</f>
        <v>9521.8469999999979</v>
      </c>
      <c r="G9" s="19">
        <f>[1]ОРЭС!G8+[1]ОРЭС!G12</f>
        <v>8698.1909999999989</v>
      </c>
      <c r="H9" s="19">
        <f>[1]ОРЭС!H8+[1]ОРЭС!H12</f>
        <v>9598.0930000000008</v>
      </c>
      <c r="I9" s="19">
        <f>[1]ОРЭС!I8+[1]ОРЭС!I12</f>
        <v>9481</v>
      </c>
      <c r="J9" s="19">
        <f>[1]ОРЭС!J8+[1]ОРЭС!J12</f>
        <v>10268.926000000001</v>
      </c>
      <c r="K9" s="19">
        <f>[1]ОРЭС!K8+[1]ОРЭС!K12</f>
        <v>0</v>
      </c>
      <c r="L9" s="19">
        <f>[1]ОРЭС!L8+[1]ОРЭС!L12</f>
        <v>0</v>
      </c>
      <c r="M9" s="19">
        <f>[1]ОРЭС!M8+[1]ОРЭС!M12</f>
        <v>0</v>
      </c>
    </row>
    <row r="10" spans="1:13" ht="18.75">
      <c r="A10" s="16" t="s">
        <v>11</v>
      </c>
      <c r="B10" s="19">
        <f>[1]ОРЭС!B9+[1]ОРЭС!B13</f>
        <v>9313.1499999999978</v>
      </c>
      <c r="C10" s="19">
        <f>[1]ОРЭС!C9+[1]ОРЭС!C13</f>
        <v>9534.2900000000027</v>
      </c>
      <c r="D10" s="19">
        <f>[1]ОРЭС!D9+[1]ОРЭС!D13</f>
        <v>8657.0859999999993</v>
      </c>
      <c r="E10" s="19">
        <f>[1]ОРЭС!E9+[1]ОРЭС!E13</f>
        <v>6207.5460000000003</v>
      </c>
      <c r="F10" s="19">
        <f>[1]ОРЭС!F9+[1]ОРЭС!F13</f>
        <v>6049.6220000000003</v>
      </c>
      <c r="G10" s="19">
        <f>[1]ОРЭС!G9+[1]ОРЭС!G13</f>
        <v>6401.59</v>
      </c>
      <c r="H10" s="19">
        <f>[1]ОРЭС!H9+[1]ОРЭС!H13</f>
        <v>6353.4010000000007</v>
      </c>
      <c r="I10" s="19">
        <f>[1]ОРЭС!I9+[1]ОРЭС!I13</f>
        <v>6592.6340000000009</v>
      </c>
      <c r="J10" s="19">
        <f>[1]ОРЭС!J9+[1]ОРЭС!J13</f>
        <v>7655.1</v>
      </c>
      <c r="K10" s="19">
        <f>[1]ОРЭС!K9+[1]ОРЭС!K13</f>
        <v>0</v>
      </c>
      <c r="L10" s="19">
        <f>[1]ОРЭС!L9+[1]ОРЭС!L13</f>
        <v>0</v>
      </c>
      <c r="M10" s="19">
        <f>[1]ОРЭС!M9+[1]ОРЭС!M13</f>
        <v>0</v>
      </c>
    </row>
    <row r="11" spans="1:13" ht="18.75">
      <c r="A11" s="17" t="s">
        <v>19</v>
      </c>
      <c r="B11" s="19"/>
      <c r="C11" s="19"/>
      <c r="D11" s="9"/>
      <c r="E11" s="9"/>
      <c r="F11" s="9"/>
      <c r="G11" s="19"/>
      <c r="H11" s="9"/>
      <c r="I11" s="9"/>
      <c r="J11" s="9"/>
      <c r="K11" s="9"/>
      <c r="L11" s="9"/>
      <c r="M11" s="9"/>
    </row>
    <row r="12" spans="1:13" ht="18.75">
      <c r="A12" s="16" t="s">
        <v>18</v>
      </c>
      <c r="B12" s="21"/>
      <c r="C12" s="21"/>
      <c r="D12" s="15"/>
      <c r="E12" s="15"/>
      <c r="F12" s="15"/>
      <c r="G12" s="22"/>
      <c r="H12" s="15"/>
      <c r="I12" s="15"/>
      <c r="J12" s="22"/>
      <c r="K12" s="22"/>
      <c r="L12" s="15"/>
      <c r="M12" s="15"/>
    </row>
    <row r="13" spans="1:13" ht="18.75">
      <c r="A13" s="16" t="s">
        <v>16</v>
      </c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8.75">
      <c r="A14" s="16" t="s">
        <v>10</v>
      </c>
      <c r="B14" s="21">
        <v>4.1180000000000003</v>
      </c>
      <c r="C14" s="21">
        <v>3.9640000000000004</v>
      </c>
      <c r="D14" s="22">
        <v>3.9900000000000007</v>
      </c>
      <c r="E14" s="22">
        <v>3.8409999999999997</v>
      </c>
      <c r="F14" s="23">
        <v>3.4799999999999995</v>
      </c>
      <c r="G14" s="22">
        <v>2.3679999999999999</v>
      </c>
      <c r="H14" s="23">
        <f>'[2]ОРЭС июль '!$O$32</f>
        <v>2.3929999999999998</v>
      </c>
      <c r="I14" s="22">
        <v>2.6120000000000001</v>
      </c>
      <c r="J14" s="22">
        <v>2.1649999999999996</v>
      </c>
      <c r="K14" s="22"/>
      <c r="L14" s="22"/>
      <c r="M14" s="22"/>
    </row>
    <row r="15" spans="1:13" ht="18.75">
      <c r="A15" s="16" t="s">
        <v>11</v>
      </c>
      <c r="B15" s="22">
        <v>1.0850000000000002</v>
      </c>
      <c r="C15" s="22">
        <v>1.0380000000000003</v>
      </c>
      <c r="D15" s="22">
        <v>1.0170000000000001</v>
      </c>
      <c r="E15" s="22">
        <v>0.90900000000000003</v>
      </c>
      <c r="F15" s="23">
        <v>0.81599999999999995</v>
      </c>
      <c r="G15" s="22">
        <v>0.58399999999999996</v>
      </c>
      <c r="H15" s="23">
        <f>'[2]ОРЭС июль '!$O$35</f>
        <v>0.55199999999999994</v>
      </c>
      <c r="I15" s="22">
        <v>0.54200000000000004</v>
      </c>
      <c r="J15" s="22">
        <v>0.78</v>
      </c>
      <c r="K15" s="22"/>
      <c r="L15" s="22"/>
      <c r="M15" s="22"/>
    </row>
    <row r="16" spans="1:13" ht="39">
      <c r="A16" s="8" t="s">
        <v>21</v>
      </c>
      <c r="B16" s="20">
        <f>[1]ОРЭС!B14</f>
        <v>29330.362999999994</v>
      </c>
      <c r="C16" s="20">
        <v>29366.79099999999</v>
      </c>
      <c r="D16" s="20">
        <f>[1]ОРЭС!D14</f>
        <v>27663.184000000005</v>
      </c>
      <c r="E16" s="20">
        <f>[1]ОРЭС!E14</f>
        <v>27087.178000000004</v>
      </c>
      <c r="F16" s="20">
        <f>[1]ОРЭС!F14</f>
        <v>23519.828999999994</v>
      </c>
      <c r="G16" s="20">
        <f>[1]ОРЭС!G14</f>
        <v>20813.886999999999</v>
      </c>
      <c r="H16" s="20">
        <f>[1]ОРЭС!H14</f>
        <v>20006.27</v>
      </c>
      <c r="I16" s="20">
        <f>[1]ОРЭС!I14</f>
        <v>19558.422000000002</v>
      </c>
      <c r="J16" s="20">
        <f>[1]ОРЭС!J14</f>
        <v>22550.723000000005</v>
      </c>
      <c r="K16" s="20">
        <f>[1]ОРЭС!K14</f>
        <v>0</v>
      </c>
      <c r="L16" s="20">
        <f>[1]ОРЭС!L14</f>
        <v>0</v>
      </c>
      <c r="M16" s="20">
        <f>[1]ОРЭС!M14</f>
        <v>0</v>
      </c>
    </row>
    <row r="17" spans="1:15" ht="156">
      <c r="A17" s="8" t="s">
        <v>25</v>
      </c>
      <c r="B17" s="24">
        <f>[1]ОРЭС!B29</f>
        <v>11505.007999999993</v>
      </c>
      <c r="C17" s="24">
        <v>8636.3609999999971</v>
      </c>
      <c r="D17" s="24">
        <f>[1]ОРЭС!D29</f>
        <v>10969.686000000005</v>
      </c>
      <c r="E17" s="24">
        <f>[1]ОРЭС!E29</f>
        <v>6577.1079999999984</v>
      </c>
      <c r="F17" s="24">
        <f>[1]ОРЭС!F29</f>
        <v>5568.9180000000097</v>
      </c>
      <c r="G17" s="24">
        <f>[1]ОРЭС!G29</f>
        <v>1498.1150000000073</v>
      </c>
      <c r="H17" s="24">
        <f>[1]ОРЭС!H29</f>
        <v>2513.7449999999885</v>
      </c>
      <c r="I17" s="24">
        <f>[1]ОРЭС!I29</f>
        <v>4467.2430000000031</v>
      </c>
      <c r="J17" s="24">
        <f>[1]ОРЭС!J29</f>
        <v>5518.5780000000095</v>
      </c>
      <c r="K17" s="24">
        <f>[1]ОРЭС!K29</f>
        <v>0</v>
      </c>
      <c r="L17" s="24">
        <f>[1]ОРЭС!L29</f>
        <v>0</v>
      </c>
      <c r="M17" s="24">
        <f>[1]ОРЭС!M29</f>
        <v>0</v>
      </c>
      <c r="N17" s="18"/>
      <c r="O17" s="3"/>
    </row>
    <row r="18" spans="1:15" ht="19.5">
      <c r="A18" s="17" t="s">
        <v>17</v>
      </c>
      <c r="B18" s="24">
        <f>B14+B15+B13+B12</f>
        <v>5.2030000000000003</v>
      </c>
      <c r="C18" s="24">
        <v>5.0020000000000007</v>
      </c>
      <c r="D18" s="24">
        <f>D14+D15+D13+D12</f>
        <v>5.0070000000000006</v>
      </c>
      <c r="E18" s="24">
        <f t="shared" ref="E18:M18" si="1">E14+E15+E13+E12</f>
        <v>4.75</v>
      </c>
      <c r="F18" s="24">
        <f t="shared" si="1"/>
        <v>4.2959999999999994</v>
      </c>
      <c r="G18" s="24">
        <f t="shared" si="1"/>
        <v>2.952</v>
      </c>
      <c r="H18" s="24">
        <f t="shared" si="1"/>
        <v>2.9449999999999998</v>
      </c>
      <c r="I18" s="24">
        <f t="shared" si="1"/>
        <v>3.1539999999999999</v>
      </c>
      <c r="J18" s="24">
        <f t="shared" si="1"/>
        <v>2.9449999999999994</v>
      </c>
      <c r="K18" s="24">
        <f t="shared" si="1"/>
        <v>0</v>
      </c>
      <c r="L18" s="24">
        <f t="shared" si="1"/>
        <v>0</v>
      </c>
      <c r="M18" s="24">
        <f t="shared" si="1"/>
        <v>0</v>
      </c>
    </row>
    <row r="19" spans="1:15" ht="18.75">
      <c r="A19" s="17" t="s">
        <v>22</v>
      </c>
      <c r="B19" s="25">
        <f t="shared" ref="B19:M19" si="2">B5+B16+B17</f>
        <v>64605.151999999987</v>
      </c>
      <c r="C19" s="25">
        <v>61699.361999999986</v>
      </c>
      <c r="D19" s="25">
        <f t="shared" si="2"/>
        <v>60811.525000000009</v>
      </c>
      <c r="E19" s="25">
        <f>E5+E16+E17</f>
        <v>50628.849000000002</v>
      </c>
      <c r="F19" s="25">
        <f t="shared" si="2"/>
        <v>44779.058000000005</v>
      </c>
      <c r="G19" s="25">
        <f t="shared" si="2"/>
        <v>37513.382000000005</v>
      </c>
      <c r="H19" s="25">
        <f t="shared" si="2"/>
        <v>38568.858999999989</v>
      </c>
      <c r="I19" s="25">
        <f t="shared" si="2"/>
        <v>40278.996000000006</v>
      </c>
      <c r="J19" s="25">
        <f>J5+J16+J17</f>
        <v>46188.85500000001</v>
      </c>
      <c r="K19" s="25">
        <f t="shared" si="2"/>
        <v>0</v>
      </c>
      <c r="L19" s="25">
        <f t="shared" si="2"/>
        <v>0</v>
      </c>
      <c r="M19" s="25">
        <f t="shared" si="2"/>
        <v>0</v>
      </c>
    </row>
    <row r="20" spans="1:15" ht="25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11"/>
      <c r="M20" s="11"/>
    </row>
    <row r="21" spans="1:15" ht="25.5" customHeight="1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14"/>
      <c r="M21" s="14"/>
    </row>
    <row r="22" spans="1:15" ht="25.5" customHeight="1">
      <c r="A22" s="8" t="s">
        <v>15</v>
      </c>
      <c r="B22" s="20">
        <f t="shared" ref="B22:I22" si="3">B26+B27+B25+B24</f>
        <v>349.101</v>
      </c>
      <c r="C22" s="20">
        <f t="shared" si="3"/>
        <v>325.99900000000002</v>
      </c>
      <c r="D22" s="20">
        <f t="shared" si="3"/>
        <v>311.97300000000001</v>
      </c>
      <c r="E22" s="20">
        <f t="shared" si="3"/>
        <v>230.17000000000002</v>
      </c>
      <c r="F22" s="20">
        <f t="shared" si="3"/>
        <v>213.86200000000002</v>
      </c>
      <c r="G22" s="20">
        <f t="shared" si="3"/>
        <v>206.93900000000002</v>
      </c>
      <c r="H22" s="20">
        <f t="shared" si="3"/>
        <v>194.01900000000001</v>
      </c>
      <c r="I22" s="20">
        <f t="shared" si="3"/>
        <v>264.15099999999995</v>
      </c>
      <c r="J22" s="20">
        <f>J26+J27+J25+J24</f>
        <v>212.137</v>
      </c>
      <c r="K22" s="20">
        <f>K26+K27+K25+K24</f>
        <v>0</v>
      </c>
      <c r="L22" s="20">
        <f>L26+L27+L25+L24</f>
        <v>0</v>
      </c>
      <c r="M22" s="20">
        <f>M26+M27+M25+M24</f>
        <v>0</v>
      </c>
    </row>
    <row r="23" spans="1:15" ht="25.5" customHeight="1">
      <c r="A23" s="17" t="s">
        <v>20</v>
      </c>
      <c r="B23" s="9"/>
      <c r="C23" s="9"/>
      <c r="D23" s="9"/>
      <c r="E23" s="9"/>
      <c r="F23" s="9"/>
      <c r="G23" s="19"/>
      <c r="H23" s="9"/>
      <c r="I23" s="9"/>
      <c r="J23" s="9"/>
      <c r="K23" s="9"/>
      <c r="L23" s="12"/>
      <c r="M23" s="12"/>
    </row>
    <row r="24" spans="1:15" ht="25.5" customHeight="1">
      <c r="A24" s="16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5" ht="25.5" customHeight="1">
      <c r="A25" s="16" t="s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5" ht="25.5" customHeight="1">
      <c r="A26" s="16" t="s">
        <v>10</v>
      </c>
      <c r="B26" s="19">
        <f>[1]ПСК!B8+[1]ПСК!B12</f>
        <v>215.52199999999999</v>
      </c>
      <c r="C26" s="19">
        <f>[1]ПСК!C8+[1]ПСК!C12</f>
        <v>203.58799999999999</v>
      </c>
      <c r="D26" s="19">
        <f>[1]ПСК!D8+[1]ПСК!D12</f>
        <v>203.49600000000001</v>
      </c>
      <c r="E26" s="19">
        <f>[1]ПСК!E8+[1]ПСК!E12</f>
        <v>152.44800000000001</v>
      </c>
      <c r="F26" s="19">
        <f>[1]ПСК!F8+[1]ПСК!F12</f>
        <v>138.828</v>
      </c>
      <c r="G26" s="19">
        <f>[1]ПСК!G8+[1]ПСК!G12</f>
        <v>124.587</v>
      </c>
      <c r="H26" s="19">
        <f>[1]ПСК!H8+[1]ПСК!H12</f>
        <v>114.404</v>
      </c>
      <c r="I26" s="19">
        <f>[1]ПСК!I8+[1]ПСК!I12</f>
        <v>178.17</v>
      </c>
      <c r="J26" s="19">
        <f>[1]ПСК!J8+[1]ПСК!J12</f>
        <v>113.52800000000001</v>
      </c>
      <c r="K26" s="19">
        <f>[1]ПСК!K8+[1]ПСК!K12</f>
        <v>0</v>
      </c>
      <c r="L26" s="19">
        <f>[1]ПСК!L8+[1]ПСК!L12</f>
        <v>0</v>
      </c>
      <c r="M26" s="19">
        <f>[1]ПСК!M8+[1]ПСК!M12</f>
        <v>0</v>
      </c>
    </row>
    <row r="27" spans="1:15" ht="25.5" customHeight="1">
      <c r="A27" s="16" t="s">
        <v>11</v>
      </c>
      <c r="B27" s="19">
        <f>[1]ПСК!B9+[1]ПСК!B13</f>
        <v>133.57900000000001</v>
      </c>
      <c r="C27" s="19">
        <f>[1]ПСК!C9+[1]ПСК!C13</f>
        <v>122.411</v>
      </c>
      <c r="D27" s="19">
        <f>[1]ПСК!D9+[1]ПСК!D13</f>
        <v>108.477</v>
      </c>
      <c r="E27" s="19">
        <f>[1]ПСК!E9+[1]ПСК!E13</f>
        <v>77.722000000000008</v>
      </c>
      <c r="F27" s="19">
        <f>[1]ПСК!F9+[1]ПСК!F13</f>
        <v>75.034000000000006</v>
      </c>
      <c r="G27" s="19">
        <f>[1]ПСК!G9+[1]ПСК!G13</f>
        <v>82.352000000000004</v>
      </c>
      <c r="H27" s="19">
        <f>[1]ПСК!H9+[1]ПСК!H13</f>
        <v>79.615000000000009</v>
      </c>
      <c r="I27" s="19">
        <f>[1]ПСК!I9+[1]ПСК!I13</f>
        <v>85.980999999999995</v>
      </c>
      <c r="J27" s="19">
        <f>[1]ПСК!J9+[1]ПСК!J13</f>
        <v>98.609000000000009</v>
      </c>
      <c r="K27" s="19">
        <f>[1]ПСК!K9+[1]ПСК!K13</f>
        <v>0</v>
      </c>
      <c r="L27" s="19">
        <f>[1]ПСК!L9+[1]ПСК!L13</f>
        <v>0</v>
      </c>
      <c r="M27" s="19">
        <f>[1]ПСК!M9+[1]ПСК!M13</f>
        <v>0</v>
      </c>
    </row>
    <row r="28" spans="1:15" ht="25.5" customHeight="1">
      <c r="A28" s="17" t="s">
        <v>19</v>
      </c>
      <c r="B28" s="19"/>
      <c r="C28" s="19"/>
      <c r="D28" s="9"/>
      <c r="E28" s="9"/>
      <c r="F28" s="9"/>
      <c r="G28" s="19"/>
      <c r="H28" s="9"/>
      <c r="I28" s="9"/>
      <c r="J28" s="9"/>
      <c r="K28" s="9"/>
      <c r="L28" s="9"/>
      <c r="M28" s="9"/>
    </row>
    <row r="29" spans="1:15" ht="25.5" customHeight="1">
      <c r="A29" s="16" t="s">
        <v>18</v>
      </c>
      <c r="B29" s="21"/>
      <c r="C29" s="21"/>
      <c r="D29" s="15"/>
      <c r="E29" s="15"/>
      <c r="F29" s="15"/>
      <c r="G29" s="22"/>
      <c r="H29" s="15"/>
      <c r="I29" s="15"/>
      <c r="J29" s="22"/>
      <c r="K29" s="22"/>
      <c r="L29" s="15"/>
      <c r="M29" s="15"/>
    </row>
    <row r="30" spans="1:15" ht="18.75">
      <c r="A30" s="16" t="s">
        <v>16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5" ht="18.75">
      <c r="A31" s="16" t="s">
        <v>10</v>
      </c>
      <c r="B31" s="21">
        <v>2E-3</v>
      </c>
      <c r="C31" s="21">
        <v>2E-3</v>
      </c>
      <c r="D31" s="21">
        <v>2E-3</v>
      </c>
      <c r="E31" s="22">
        <v>2E-3</v>
      </c>
      <c r="F31" s="22">
        <v>2E-3</v>
      </c>
      <c r="G31" s="22">
        <v>2E-3</v>
      </c>
      <c r="H31" s="22">
        <f>'[2]ПСК июль '!$P$33</f>
        <v>2E-3</v>
      </c>
      <c r="I31" s="22">
        <v>2E-3</v>
      </c>
      <c r="J31" s="22">
        <v>3.0000000000000001E-3</v>
      </c>
      <c r="K31" s="22"/>
      <c r="L31" s="22"/>
      <c r="M31" s="22"/>
    </row>
    <row r="32" spans="1:15" ht="18.75">
      <c r="A32" s="16" t="s">
        <v>11</v>
      </c>
      <c r="B32" s="22">
        <v>8.9999999999999993E-3</v>
      </c>
      <c r="C32" s="22">
        <v>8.0000000000000002E-3</v>
      </c>
      <c r="D32" s="22">
        <v>8.0000000000000002E-3</v>
      </c>
      <c r="E32" s="22">
        <v>8.9999999999999993E-3</v>
      </c>
      <c r="F32" s="22">
        <v>8.9999999999999993E-3</v>
      </c>
      <c r="G32" s="22">
        <v>8.9999999999999993E-3</v>
      </c>
      <c r="H32" s="22">
        <f>'[2]ПСК июль '!$N$33</f>
        <v>9.0000000000000011E-3</v>
      </c>
      <c r="I32" s="22">
        <v>8.9999999999999993E-3</v>
      </c>
      <c r="J32" s="22">
        <v>9.0000000000000011E-3</v>
      </c>
      <c r="K32" s="22"/>
      <c r="L32" s="22"/>
      <c r="M32" s="22"/>
      <c r="O32" s="29"/>
    </row>
    <row r="33" spans="1:13" ht="39">
      <c r="A33" s="8" t="s">
        <v>21</v>
      </c>
      <c r="B33" s="20">
        <f>[1]ПСК!B14</f>
        <v>856.226</v>
      </c>
      <c r="C33" s="20">
        <f>[1]ПСК!C14</f>
        <v>779.78800000000001</v>
      </c>
      <c r="D33" s="20">
        <f>[1]ПСК!D14</f>
        <v>772.76499999999999</v>
      </c>
      <c r="E33" s="20">
        <f>[1]ПСК!E14</f>
        <v>730.60500000000002</v>
      </c>
      <c r="F33" s="20">
        <f>[1]ПСК!F14</f>
        <v>636.67599999999993</v>
      </c>
      <c r="G33" s="20">
        <f>[1]ПСК!G14</f>
        <v>604.91200000000003</v>
      </c>
      <c r="H33" s="20">
        <f>[1]ПСК!H14</f>
        <v>499.07500000000005</v>
      </c>
      <c r="I33" s="20">
        <f>[1]ПСК!I14</f>
        <v>466.48499999999996</v>
      </c>
      <c r="J33" s="20">
        <f>[1]ПСК!J14</f>
        <v>515.53400000000011</v>
      </c>
      <c r="K33" s="20">
        <f>[1]ПСК!K14</f>
        <v>0</v>
      </c>
      <c r="L33" s="20">
        <f>[1]ПСК!L14</f>
        <v>0</v>
      </c>
      <c r="M33" s="20">
        <f>[1]ПСК!M14</f>
        <v>0</v>
      </c>
    </row>
    <row r="34" spans="1:13" ht="156">
      <c r="A34" s="8" t="s">
        <v>25</v>
      </c>
      <c r="B34" s="24">
        <f>[1]ПСК!B29</f>
        <v>62.032999999999902</v>
      </c>
      <c r="C34" s="24">
        <f>[1]ПСК!C29</f>
        <v>67.961999999999989</v>
      </c>
      <c r="D34" s="24">
        <f>[1]ПСК!D29</f>
        <v>0</v>
      </c>
      <c r="E34" s="24">
        <f>[1]ПСК!E29</f>
        <v>-1.1368683772161603E-13</v>
      </c>
      <c r="F34" s="24">
        <f>[1]ПСК!F29</f>
        <v>0</v>
      </c>
      <c r="G34" s="24">
        <f>[1]ПСК!G29</f>
        <v>108.01099999999997</v>
      </c>
      <c r="H34" s="24">
        <f>[1]ПСК!H29</f>
        <v>382.99499999999989</v>
      </c>
      <c r="I34" s="24">
        <f>[1]ПСК!I29</f>
        <v>0</v>
      </c>
      <c r="J34" s="24">
        <f>[1]ПСК!J29</f>
        <v>112.52699999999982</v>
      </c>
      <c r="K34" s="24">
        <f>[1]ПСК!K29</f>
        <v>0</v>
      </c>
      <c r="L34" s="24">
        <f>[1]ПСК!L29</f>
        <v>0</v>
      </c>
      <c r="M34" s="24">
        <f>[1]ПСК!M29</f>
        <v>0</v>
      </c>
    </row>
    <row r="35" spans="1:13" ht="19.5">
      <c r="A35" s="17" t="s">
        <v>17</v>
      </c>
      <c r="B35" s="24">
        <f>B31+B32+B30+B29</f>
        <v>1.0999999999999999E-2</v>
      </c>
      <c r="C35" s="24">
        <f t="shared" ref="C35:M35" si="4">C31+C32+C30+C29</f>
        <v>0.01</v>
      </c>
      <c r="D35" s="24">
        <f t="shared" si="4"/>
        <v>0.01</v>
      </c>
      <c r="E35" s="24">
        <f t="shared" si="4"/>
        <v>1.0999999999999999E-2</v>
      </c>
      <c r="F35" s="24">
        <f t="shared" si="4"/>
        <v>1.0999999999999999E-2</v>
      </c>
      <c r="G35" s="24">
        <f t="shared" si="4"/>
        <v>1.0999999999999999E-2</v>
      </c>
      <c r="H35" s="24">
        <f t="shared" si="4"/>
        <v>1.1000000000000001E-2</v>
      </c>
      <c r="I35" s="24">
        <f t="shared" si="4"/>
        <v>1.0999999999999999E-2</v>
      </c>
      <c r="J35" s="24">
        <f t="shared" si="4"/>
        <v>1.2E-2</v>
      </c>
      <c r="K35" s="24">
        <f t="shared" si="4"/>
        <v>0</v>
      </c>
      <c r="L35" s="24">
        <f t="shared" si="4"/>
        <v>0</v>
      </c>
      <c r="M35" s="24">
        <f t="shared" si="4"/>
        <v>0</v>
      </c>
    </row>
    <row r="36" spans="1:13" ht="18.75">
      <c r="A36" s="17" t="s">
        <v>22</v>
      </c>
      <c r="B36" s="25">
        <f t="shared" ref="B36:M36" si="5">B22+B33+B34</f>
        <v>1267.3599999999999</v>
      </c>
      <c r="C36" s="25">
        <f t="shared" si="5"/>
        <v>1173.749</v>
      </c>
      <c r="D36" s="25">
        <f t="shared" si="5"/>
        <v>1084.7380000000001</v>
      </c>
      <c r="E36" s="25">
        <f t="shared" si="5"/>
        <v>960.77499999999998</v>
      </c>
      <c r="F36" s="25">
        <f t="shared" si="5"/>
        <v>850.53800000000001</v>
      </c>
      <c r="G36" s="28">
        <f t="shared" si="5"/>
        <v>919.86200000000008</v>
      </c>
      <c r="H36" s="25">
        <f t="shared" si="5"/>
        <v>1076.0889999999999</v>
      </c>
      <c r="I36" s="25">
        <f t="shared" si="5"/>
        <v>730.63599999999997</v>
      </c>
      <c r="J36" s="25">
        <f t="shared" si="5"/>
        <v>840.19799999999987</v>
      </c>
      <c r="K36" s="25">
        <f t="shared" si="5"/>
        <v>0</v>
      </c>
      <c r="L36" s="25">
        <f>L22+L33+L34</f>
        <v>0</v>
      </c>
      <c r="M36" s="25">
        <f t="shared" si="5"/>
        <v>0</v>
      </c>
    </row>
    <row r="37" spans="1:13" ht="18.75">
      <c r="A37" s="30" t="s">
        <v>23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11"/>
      <c r="M37" s="11"/>
    </row>
    <row r="38" spans="1:13" ht="19.5">
      <c r="A38" s="8" t="s">
        <v>15</v>
      </c>
      <c r="B38" s="20">
        <f t="shared" ref="B38:I38" si="6">B42+B43+B41+B40</f>
        <v>1811.933</v>
      </c>
      <c r="C38" s="20">
        <f t="shared" si="6"/>
        <v>1726.298</v>
      </c>
      <c r="D38" s="20">
        <f t="shared" si="6"/>
        <v>1854.377</v>
      </c>
      <c r="E38" s="20">
        <f t="shared" si="6"/>
        <v>1671.252</v>
      </c>
      <c r="F38" s="20">
        <f>F42+F43+F41+F40</f>
        <v>1653.09</v>
      </c>
      <c r="G38" s="20">
        <f t="shared" si="6"/>
        <v>1568.153</v>
      </c>
      <c r="H38" s="20">
        <f t="shared" si="6"/>
        <v>1587.152</v>
      </c>
      <c r="I38" s="20">
        <f t="shared" si="6"/>
        <v>1568.4959999999999</v>
      </c>
      <c r="J38" s="20">
        <f>J42+J43+J41+J40</f>
        <v>1606.1019999999999</v>
      </c>
      <c r="K38" s="20">
        <f>K42+K43+K41+K40</f>
        <v>0</v>
      </c>
      <c r="L38" s="20">
        <f>L42+L43+L41+L40</f>
        <v>0</v>
      </c>
      <c r="M38" s="20">
        <f>M42+M43+M41+M40</f>
        <v>0</v>
      </c>
    </row>
    <row r="39" spans="1:13" ht="18.75">
      <c r="A39" s="17" t="s">
        <v>20</v>
      </c>
      <c r="B39" s="9"/>
      <c r="C39" s="9"/>
      <c r="D39" s="9"/>
      <c r="E39" s="9"/>
      <c r="F39" s="9"/>
      <c r="G39" s="19"/>
      <c r="H39" s="9"/>
      <c r="I39" s="9"/>
      <c r="J39" s="9"/>
      <c r="K39" s="9"/>
      <c r="L39" s="12"/>
      <c r="M39" s="12"/>
    </row>
    <row r="40" spans="1:13" ht="18.75">
      <c r="A40" s="16" t="s">
        <v>18</v>
      </c>
      <c r="B40" s="19">
        <f>[1]МРСК!B10</f>
        <v>1709.279</v>
      </c>
      <c r="C40" s="19">
        <f>[1]МРСК!C10</f>
        <v>1639.232</v>
      </c>
      <c r="D40" s="19">
        <f>[1]МРСК!D10</f>
        <v>1767.3530000000001</v>
      </c>
      <c r="E40" s="19">
        <f>[1]МРСК!E10</f>
        <v>1602.432</v>
      </c>
      <c r="F40" s="19">
        <f>[1]МРСК!F10</f>
        <v>1542.645</v>
      </c>
      <c r="G40" s="19">
        <f>[1]МРСК!G10</f>
        <v>1423.5309999999999</v>
      </c>
      <c r="H40" s="19">
        <f>[1]МРСК!H10</f>
        <v>1456.482</v>
      </c>
      <c r="I40" s="19">
        <f>[1]МРСК!I10</f>
        <v>1432.6959999999999</v>
      </c>
      <c r="J40" s="19">
        <f>[1]МРСК!J10</f>
        <v>1470.4739999999999</v>
      </c>
      <c r="K40" s="19">
        <f>[1]МРСК!K10</f>
        <v>0</v>
      </c>
      <c r="L40" s="19">
        <f>[1]МРСК!L10</f>
        <v>0</v>
      </c>
      <c r="M40" s="19">
        <f>[1]МРСК!M10</f>
        <v>0</v>
      </c>
    </row>
    <row r="41" spans="1:13" ht="18.75">
      <c r="A41" s="16" t="s">
        <v>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8.75">
      <c r="A42" s="16" t="s">
        <v>10</v>
      </c>
      <c r="B42" s="19">
        <f>[1]МРСК!B8</f>
        <v>94.507999999999996</v>
      </c>
      <c r="C42" s="19">
        <f>[1]МРСК!C8</f>
        <v>82.13900000000001</v>
      </c>
      <c r="D42" s="19">
        <f>[1]МРСК!D8</f>
        <v>81.108999999999995</v>
      </c>
      <c r="E42" s="19">
        <f>[1]МРСК!E8</f>
        <v>64.242999999999995</v>
      </c>
      <c r="F42" s="19">
        <f>[1]МРСК!F8</f>
        <v>107.56100000000001</v>
      </c>
      <c r="G42" s="19">
        <f>[1]МРСК!G8</f>
        <v>142.982</v>
      </c>
      <c r="H42" s="19">
        <f>[1]МРСК!H8</f>
        <v>128.739</v>
      </c>
      <c r="I42" s="19">
        <f>[1]МРСК!I8</f>
        <v>132.434</v>
      </c>
      <c r="J42" s="19">
        <f>[1]МРСК!J8</f>
        <v>131.61600000000001</v>
      </c>
      <c r="K42" s="19">
        <f>[1]МРСК!K8</f>
        <v>0</v>
      </c>
      <c r="L42" s="19">
        <f>[1]МРСК!L8</f>
        <v>0</v>
      </c>
      <c r="M42" s="19">
        <f>[1]МРСК!M8</f>
        <v>0</v>
      </c>
    </row>
    <row r="43" spans="1:13" ht="18.75">
      <c r="A43" s="16" t="s">
        <v>11</v>
      </c>
      <c r="B43" s="19">
        <f>[1]МРСК!B9</f>
        <v>8.1460000000000008</v>
      </c>
      <c r="C43" s="19">
        <f>[1]МРСК!C9</f>
        <v>4.9269999999999996</v>
      </c>
      <c r="D43" s="19">
        <f>[1]МРСК!D9</f>
        <v>5.915</v>
      </c>
      <c r="E43" s="19">
        <f>[1]МРСК!E9</f>
        <v>4.577</v>
      </c>
      <c r="F43" s="19">
        <f>[1]МРСК!F9</f>
        <v>2.8839999999999999</v>
      </c>
      <c r="G43" s="19">
        <f>[1]МРСК!G9</f>
        <v>1.64</v>
      </c>
      <c r="H43" s="19">
        <f>[1]МРСК!H9</f>
        <v>1.931</v>
      </c>
      <c r="I43" s="19">
        <f>[1]МРСК!I9</f>
        <v>3.3660000000000001</v>
      </c>
      <c r="J43" s="19">
        <f>[1]МРСК!J9</f>
        <v>4.0119999999999996</v>
      </c>
      <c r="K43" s="19">
        <f>[1]МРСК!K9</f>
        <v>0</v>
      </c>
      <c r="L43" s="19">
        <f>[1]МРСК!L9</f>
        <v>0</v>
      </c>
      <c r="M43" s="19">
        <f>[1]МРСК!M9</f>
        <v>0</v>
      </c>
    </row>
    <row r="44" spans="1:13" ht="18.75">
      <c r="A44" s="17" t="s">
        <v>19</v>
      </c>
      <c r="B44" s="19"/>
      <c r="C44" s="19"/>
      <c r="D44" s="9"/>
      <c r="E44" s="9"/>
      <c r="F44" s="9"/>
      <c r="G44" s="19"/>
      <c r="H44" s="9"/>
      <c r="I44" s="9"/>
      <c r="J44" s="9"/>
      <c r="K44" s="9"/>
      <c r="L44" s="9"/>
      <c r="M44" s="9"/>
    </row>
    <row r="45" spans="1:13" ht="18.75">
      <c r="A45" s="16" t="s">
        <v>18</v>
      </c>
      <c r="B45" s="21"/>
      <c r="C45" s="21"/>
      <c r="D45" s="15"/>
      <c r="E45" s="15"/>
      <c r="F45" s="15"/>
      <c r="G45" s="22"/>
      <c r="H45" s="15"/>
      <c r="I45" s="15"/>
      <c r="J45" s="22"/>
      <c r="K45" s="22"/>
      <c r="L45" s="15"/>
      <c r="M45" s="15"/>
    </row>
    <row r="46" spans="1:13" ht="18.75">
      <c r="A46" s="16" t="s">
        <v>16</v>
      </c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8.75">
      <c r="A47" s="16" t="s">
        <v>10</v>
      </c>
      <c r="B47" s="21"/>
      <c r="C47" s="21"/>
      <c r="D47" s="22"/>
      <c r="E47" s="22"/>
      <c r="F47" s="23"/>
      <c r="G47" s="22"/>
      <c r="H47" s="22"/>
      <c r="I47" s="22"/>
      <c r="J47" s="22"/>
      <c r="K47" s="22"/>
      <c r="L47" s="22"/>
      <c r="M47" s="22"/>
    </row>
    <row r="48" spans="1:13" ht="18.75">
      <c r="A48" s="16" t="s">
        <v>11</v>
      </c>
      <c r="B48" s="22"/>
      <c r="C48" s="22"/>
      <c r="D48" s="22"/>
      <c r="E48" s="22"/>
      <c r="F48" s="23"/>
      <c r="G48" s="22"/>
      <c r="H48" s="22"/>
      <c r="I48" s="22"/>
      <c r="J48" s="22"/>
      <c r="K48" s="22"/>
      <c r="L48" s="22"/>
      <c r="M48" s="22"/>
    </row>
    <row r="49" spans="1:13" ht="39">
      <c r="A49" s="8" t="s">
        <v>21</v>
      </c>
      <c r="B49" s="20"/>
      <c r="C49" s="20"/>
      <c r="D49" s="20"/>
      <c r="E49" s="20"/>
      <c r="F49" s="20"/>
      <c r="G49" s="26"/>
      <c r="H49" s="26"/>
      <c r="I49" s="26"/>
      <c r="J49" s="10"/>
      <c r="K49" s="10"/>
      <c r="L49" s="26"/>
      <c r="M49" s="26"/>
    </row>
    <row r="50" spans="1:13" ht="156">
      <c r="A50" s="8" t="s">
        <v>25</v>
      </c>
      <c r="B50" s="24">
        <f>[1]МРСК!B29</f>
        <v>-8.7041485130612273E-14</v>
      </c>
      <c r="C50" s="24">
        <f>[1]МРСК!C29</f>
        <v>1.314000000000016</v>
      </c>
      <c r="D50" s="24">
        <f>[1]МРСК!D29</f>
        <v>12.54800000000003</v>
      </c>
      <c r="E50" s="24">
        <f>[1]МРСК!E29</f>
        <v>2.5190000000000339</v>
      </c>
      <c r="F50" s="24">
        <f>[1]МРСК!F29</f>
        <v>1.7763568394002505E-13</v>
      </c>
      <c r="G50" s="24">
        <f>[1]МРСК!G29</f>
        <v>9.539999999999889</v>
      </c>
      <c r="H50" s="24">
        <f>[1]МРСК!H29</f>
        <v>1.5619999999999372</v>
      </c>
      <c r="I50" s="24">
        <f>[1]МРСК!I29</f>
        <v>7.5180000000001108</v>
      </c>
      <c r="J50" s="24">
        <f>[1]МРСК!J29</f>
        <v>12.499000000000043</v>
      </c>
      <c r="K50" s="24">
        <f>[1]МРСК!K29</f>
        <v>0</v>
      </c>
      <c r="L50" s="24">
        <f>[1]МРСК!L29</f>
        <v>0</v>
      </c>
      <c r="M50" s="24">
        <f>[1]МРСК!M29</f>
        <v>0</v>
      </c>
    </row>
    <row r="51" spans="1:13" ht="19.5">
      <c r="A51" s="17" t="s">
        <v>17</v>
      </c>
      <c r="B51" s="24">
        <f>B47+B48+B46+B45</f>
        <v>0</v>
      </c>
      <c r="C51" s="24">
        <f t="shared" ref="C51:M51" si="7">C47+C48+C46+C45</f>
        <v>0</v>
      </c>
      <c r="D51" s="24">
        <f t="shared" si="7"/>
        <v>0</v>
      </c>
      <c r="E51" s="24">
        <f t="shared" si="7"/>
        <v>0</v>
      </c>
      <c r="F51" s="24">
        <f t="shared" si="7"/>
        <v>0</v>
      </c>
      <c r="G51" s="24">
        <f t="shared" si="7"/>
        <v>0</v>
      </c>
      <c r="H51" s="24">
        <f t="shared" si="7"/>
        <v>0</v>
      </c>
      <c r="I51" s="24">
        <f t="shared" si="7"/>
        <v>0</v>
      </c>
      <c r="J51" s="24">
        <f t="shared" si="7"/>
        <v>0</v>
      </c>
      <c r="K51" s="24">
        <f t="shared" si="7"/>
        <v>0</v>
      </c>
      <c r="L51" s="24">
        <f t="shared" si="7"/>
        <v>0</v>
      </c>
      <c r="M51" s="24">
        <f t="shared" si="7"/>
        <v>0</v>
      </c>
    </row>
    <row r="52" spans="1:13" ht="18.75">
      <c r="A52" s="17" t="s">
        <v>22</v>
      </c>
      <c r="B52" s="25">
        <f t="shared" ref="B52:M52" si="8">B38+B49+B50</f>
        <v>1811.933</v>
      </c>
      <c r="C52" s="25">
        <f t="shared" si="8"/>
        <v>1727.6120000000001</v>
      </c>
      <c r="D52" s="25">
        <f t="shared" si="8"/>
        <v>1866.925</v>
      </c>
      <c r="E52" s="25">
        <f t="shared" si="8"/>
        <v>1673.771</v>
      </c>
      <c r="F52" s="25">
        <f t="shared" si="8"/>
        <v>1653.0900000000001</v>
      </c>
      <c r="G52" s="28">
        <f t="shared" si="8"/>
        <v>1577.693</v>
      </c>
      <c r="H52" s="25">
        <f t="shared" si="8"/>
        <v>1588.7139999999999</v>
      </c>
      <c r="I52" s="25">
        <f t="shared" si="8"/>
        <v>1576.0139999999999</v>
      </c>
      <c r="J52" s="25">
        <f t="shared" si="8"/>
        <v>1618.6009999999999</v>
      </c>
      <c r="K52" s="25">
        <f t="shared" si="8"/>
        <v>0</v>
      </c>
      <c r="L52" s="25">
        <f t="shared" si="8"/>
        <v>0</v>
      </c>
      <c r="M52" s="25">
        <f t="shared" si="8"/>
        <v>0</v>
      </c>
    </row>
    <row r="53" spans="1:13" ht="18.75">
      <c r="A53" s="30" t="s">
        <v>27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11"/>
      <c r="M53" s="11"/>
    </row>
    <row r="54" spans="1:13" ht="19.5">
      <c r="A54" s="8" t="s">
        <v>15</v>
      </c>
      <c r="B54" s="20">
        <f t="shared" ref="B54:I54" si="9">B58+B59+B57+B56</f>
        <v>472.20000000000005</v>
      </c>
      <c r="C54" s="20">
        <f t="shared" si="9"/>
        <v>436.71200000000005</v>
      </c>
      <c r="D54" s="20">
        <f t="shared" si="9"/>
        <v>421.41300000000001</v>
      </c>
      <c r="E54" s="20">
        <f t="shared" si="9"/>
        <v>348.755</v>
      </c>
      <c r="F54" s="20">
        <f t="shared" si="9"/>
        <v>325.10000000000002</v>
      </c>
      <c r="G54" s="20">
        <f t="shared" si="9"/>
        <v>213.238</v>
      </c>
      <c r="H54" s="20">
        <f t="shared" si="9"/>
        <v>184.00300000000001</v>
      </c>
      <c r="I54" s="20">
        <f t="shared" si="9"/>
        <v>191.136</v>
      </c>
      <c r="J54" s="20">
        <f>J58+J59+J57+J56</f>
        <v>297.04599999999999</v>
      </c>
      <c r="K54" s="20">
        <f>K58+K59+K57+K56</f>
        <v>0</v>
      </c>
      <c r="L54" s="20">
        <f>L58+L59+L57+L56</f>
        <v>0</v>
      </c>
      <c r="M54" s="20">
        <f>M58+M59+M57+M56</f>
        <v>0</v>
      </c>
    </row>
    <row r="55" spans="1:13" ht="18.75">
      <c r="A55" s="17" t="s">
        <v>20</v>
      </c>
      <c r="B55" s="9"/>
      <c r="C55" s="9"/>
      <c r="D55" s="9"/>
      <c r="E55" s="9"/>
      <c r="F55" s="9"/>
      <c r="G55" s="19"/>
      <c r="H55" s="9"/>
      <c r="I55" s="9"/>
      <c r="J55" s="9"/>
      <c r="K55" s="9"/>
      <c r="L55" s="12"/>
      <c r="M55" s="12"/>
    </row>
    <row r="56" spans="1:13" ht="18.75">
      <c r="A56" s="16" t="s">
        <v>18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8.75">
      <c r="A57" s="16" t="s">
        <v>16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8.75">
      <c r="A58" s="16" t="s">
        <v>10</v>
      </c>
      <c r="B58" s="19">
        <f>[1]Оборонэн!B8</f>
        <v>54.152999999999999</v>
      </c>
      <c r="C58" s="19">
        <f>[1]Оборонэн!C8</f>
        <v>51.874000000000002</v>
      </c>
      <c r="D58" s="19">
        <f>[1]Оборонэн!D8</f>
        <v>59.570999999999998</v>
      </c>
      <c r="E58" s="19">
        <f>[1]Оборонэн!E8</f>
        <v>55.771999999999998</v>
      </c>
      <c r="F58" s="19">
        <f>[1]Оборонэн!F8</f>
        <v>50.267000000000003</v>
      </c>
      <c r="G58" s="19">
        <f>[1]Оборонэн!G8</f>
        <v>33.430999999999997</v>
      </c>
      <c r="H58" s="19">
        <f>[1]Оборонэн!H8</f>
        <v>30.074000000000002</v>
      </c>
      <c r="I58" s="19">
        <f>[1]Оборонэн!I8</f>
        <v>33.350999999999999</v>
      </c>
      <c r="J58" s="19">
        <f>[1]Оборонэн!J8</f>
        <v>26.68</v>
      </c>
      <c r="K58" s="19">
        <f>[1]Оборонэн!K8</f>
        <v>0</v>
      </c>
      <c r="L58" s="19">
        <f>[1]Оборонэн!L8</f>
        <v>0</v>
      </c>
      <c r="M58" s="19">
        <f>[1]Оборонэн!M8</f>
        <v>0</v>
      </c>
    </row>
    <row r="59" spans="1:13" ht="18.75">
      <c r="A59" s="16" t="s">
        <v>11</v>
      </c>
      <c r="B59" s="19">
        <f>[1]Оборонэн!B9</f>
        <v>418.04700000000003</v>
      </c>
      <c r="C59" s="19">
        <f>[1]Оборонэн!C9</f>
        <v>384.83800000000002</v>
      </c>
      <c r="D59" s="19">
        <f>[1]Оборонэн!D9</f>
        <v>361.84199999999998</v>
      </c>
      <c r="E59" s="19">
        <f>[1]Оборонэн!E9</f>
        <v>292.983</v>
      </c>
      <c r="F59" s="19">
        <f>[1]Оборонэн!F9</f>
        <v>274.83300000000003</v>
      </c>
      <c r="G59" s="19">
        <f>[1]Оборонэн!G9</f>
        <v>179.80699999999999</v>
      </c>
      <c r="H59" s="19">
        <f>[1]Оборонэн!H9</f>
        <v>153.929</v>
      </c>
      <c r="I59" s="19">
        <f>[1]Оборонэн!I9</f>
        <v>157.785</v>
      </c>
      <c r="J59" s="19">
        <f>[1]Оборонэн!J9</f>
        <v>270.36599999999999</v>
      </c>
      <c r="K59" s="19">
        <f>[1]Оборонэн!K9</f>
        <v>0</v>
      </c>
      <c r="L59" s="19">
        <f>[1]Оборонэн!L9</f>
        <v>0</v>
      </c>
      <c r="M59" s="19">
        <f>[1]Оборонэн!M9</f>
        <v>0</v>
      </c>
    </row>
    <row r="60" spans="1:13" ht="18.75">
      <c r="A60" s="17" t="s">
        <v>19</v>
      </c>
      <c r="B60" s="19"/>
      <c r="C60" s="19"/>
      <c r="D60" s="9"/>
      <c r="E60" s="9"/>
      <c r="F60" s="9"/>
      <c r="G60" s="19"/>
      <c r="H60" s="9"/>
      <c r="I60" s="9"/>
      <c r="J60" s="9"/>
      <c r="K60" s="9"/>
      <c r="L60" s="9"/>
      <c r="M60" s="9"/>
    </row>
    <row r="61" spans="1:13" ht="18.75">
      <c r="A61" s="16" t="s">
        <v>18</v>
      </c>
      <c r="B61" s="21"/>
      <c r="C61" s="21"/>
      <c r="D61" s="15"/>
      <c r="E61" s="15"/>
      <c r="F61" s="15"/>
      <c r="G61" s="22"/>
      <c r="H61" s="15"/>
      <c r="I61" s="15"/>
      <c r="J61" s="22"/>
      <c r="K61" s="22"/>
      <c r="L61" s="15"/>
      <c r="M61" s="15"/>
    </row>
    <row r="62" spans="1:13" ht="18.75">
      <c r="A62" s="16" t="s">
        <v>16</v>
      </c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8.75">
      <c r="A63" s="16" t="s">
        <v>10</v>
      </c>
      <c r="B63" s="21">
        <v>0</v>
      </c>
      <c r="C63" s="21"/>
      <c r="D63" s="22"/>
      <c r="E63" s="22"/>
      <c r="F63" s="23"/>
      <c r="G63" s="22"/>
      <c r="H63" s="22"/>
      <c r="I63" s="22"/>
      <c r="J63" s="22"/>
      <c r="K63" s="22"/>
      <c r="L63" s="22"/>
      <c r="M63" s="22"/>
    </row>
    <row r="64" spans="1:13" ht="18.75">
      <c r="A64" s="16" t="s">
        <v>11</v>
      </c>
      <c r="B64" s="22"/>
      <c r="C64" s="22"/>
      <c r="D64" s="22"/>
      <c r="E64" s="22"/>
      <c r="F64" s="23"/>
      <c r="G64" s="22"/>
      <c r="H64" s="22"/>
      <c r="I64" s="22"/>
      <c r="J64" s="22"/>
      <c r="K64" s="22"/>
      <c r="L64" s="22"/>
      <c r="M64" s="22"/>
    </row>
    <row r="65" spans="1:13" ht="39">
      <c r="A65" s="8" t="s">
        <v>21</v>
      </c>
      <c r="B65" s="20">
        <f>[1]Оборонэн!B14</f>
        <v>55.938000000000002</v>
      </c>
      <c r="C65" s="20">
        <f>[1]Оборонэн!C14</f>
        <v>56.180999999999997</v>
      </c>
      <c r="D65" s="20">
        <f>[1]Оборонэн!D14</f>
        <v>46.968000000000004</v>
      </c>
      <c r="E65" s="20">
        <f>[1]Оборонэн!E14</f>
        <v>51.16</v>
      </c>
      <c r="F65" s="20">
        <f>[1]Оборонэн!F14</f>
        <v>45.92</v>
      </c>
      <c r="G65" s="20">
        <f>[1]Оборонэн!G14</f>
        <v>34.366</v>
      </c>
      <c r="H65" s="20">
        <f>[1]Оборонэн!H14</f>
        <v>29.279</v>
      </c>
      <c r="I65" s="20">
        <f>[1]Оборонэн!I14</f>
        <v>29.799000000000003</v>
      </c>
      <c r="J65" s="20">
        <f>[1]Оборонэн!J14</f>
        <v>38.264000000000003</v>
      </c>
      <c r="K65" s="20">
        <f>[1]Оборонэн!K14</f>
        <v>0</v>
      </c>
      <c r="L65" s="20">
        <f>[1]Оборонэн!L14</f>
        <v>0</v>
      </c>
      <c r="M65" s="20">
        <f>[1]Оборонэн!M14</f>
        <v>0</v>
      </c>
    </row>
    <row r="66" spans="1:13" ht="156">
      <c r="A66" s="8" t="s">
        <v>25</v>
      </c>
      <c r="B66" s="24">
        <f>[1]Оборонэн!B29</f>
        <v>23.33299999999997</v>
      </c>
      <c r="C66" s="24">
        <f>[1]Оборонэн!C29</f>
        <v>45.827999999999975</v>
      </c>
      <c r="D66" s="24">
        <f>[1]Оборонэн!D29</f>
        <v>25.037999999999954</v>
      </c>
      <c r="E66" s="24">
        <f>[1]Оборонэн!E29</f>
        <v>36.611000000000047</v>
      </c>
      <c r="F66" s="24">
        <f>[1]Оборонэн!F29</f>
        <v>13.758999999999958</v>
      </c>
      <c r="G66" s="24">
        <f>[1]Оборонэн!G29</f>
        <v>16.903999999999996</v>
      </c>
      <c r="H66" s="24">
        <f>[1]Оборонэн!H29</f>
        <v>7.2860000000000014</v>
      </c>
      <c r="I66" s="24">
        <f>[1]Оборонэн!I29</f>
        <v>27.37299999999999</v>
      </c>
      <c r="J66" s="24">
        <f>[1]Оборонэн!J29</f>
        <v>0.51799999999997226</v>
      </c>
      <c r="K66" s="24">
        <f>[1]Оборонэн!K29</f>
        <v>0</v>
      </c>
      <c r="L66" s="24">
        <f>[1]Оборонэн!L29</f>
        <v>0</v>
      </c>
      <c r="M66" s="24">
        <f>[1]Оборонэн!M29</f>
        <v>0</v>
      </c>
    </row>
    <row r="67" spans="1:13" ht="19.5">
      <c r="A67" s="17" t="s">
        <v>17</v>
      </c>
      <c r="B67" s="24">
        <f>B63+B64+B62+B61</f>
        <v>0</v>
      </c>
      <c r="C67" s="24">
        <f>C63+C64+C62+C61</f>
        <v>0</v>
      </c>
      <c r="D67" s="24">
        <f t="shared" ref="D67:M67" si="10">D63+D64+D62+D61</f>
        <v>0</v>
      </c>
      <c r="E67" s="24">
        <f t="shared" si="10"/>
        <v>0</v>
      </c>
      <c r="F67" s="24">
        <f t="shared" si="10"/>
        <v>0</v>
      </c>
      <c r="G67" s="24">
        <f t="shared" si="10"/>
        <v>0</v>
      </c>
      <c r="H67" s="24">
        <f t="shared" si="10"/>
        <v>0</v>
      </c>
      <c r="I67" s="24">
        <f t="shared" si="10"/>
        <v>0</v>
      </c>
      <c r="J67" s="24">
        <f t="shared" si="10"/>
        <v>0</v>
      </c>
      <c r="K67" s="24">
        <f t="shared" si="10"/>
        <v>0</v>
      </c>
      <c r="L67" s="24">
        <f t="shared" si="10"/>
        <v>0</v>
      </c>
      <c r="M67" s="24">
        <f t="shared" si="10"/>
        <v>0</v>
      </c>
    </row>
    <row r="68" spans="1:13" ht="18.75">
      <c r="A68" s="17" t="s">
        <v>22</v>
      </c>
      <c r="B68" s="25">
        <f>B54+B65+B66</f>
        <v>551.471</v>
      </c>
      <c r="C68" s="25">
        <f t="shared" ref="C68:M68" si="11">C54+C65+C66</f>
        <v>538.721</v>
      </c>
      <c r="D68" s="25">
        <f t="shared" si="11"/>
        <v>493.41899999999998</v>
      </c>
      <c r="E68" s="25">
        <f>E54+E65+E66</f>
        <v>436.52600000000001</v>
      </c>
      <c r="F68" s="25">
        <f t="shared" si="11"/>
        <v>384.779</v>
      </c>
      <c r="G68" s="28">
        <f t="shared" si="11"/>
        <v>264.50799999999998</v>
      </c>
      <c r="H68" s="25">
        <f t="shared" si="11"/>
        <v>220.56800000000001</v>
      </c>
      <c r="I68" s="25">
        <f t="shared" si="11"/>
        <v>248.30799999999999</v>
      </c>
      <c r="J68" s="25">
        <f t="shared" si="11"/>
        <v>335.82799999999997</v>
      </c>
      <c r="K68" s="25">
        <f t="shared" si="11"/>
        <v>0</v>
      </c>
      <c r="L68" s="25">
        <f t="shared" si="11"/>
        <v>0</v>
      </c>
      <c r="M68" s="25">
        <f t="shared" si="11"/>
        <v>0</v>
      </c>
    </row>
    <row r="69" spans="1:13" ht="18.75">
      <c r="A69" s="30" t="s">
        <v>28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11"/>
      <c r="M69" s="11"/>
    </row>
    <row r="70" spans="1:13" ht="19.5">
      <c r="A70" s="8" t="s">
        <v>15</v>
      </c>
      <c r="B70" s="20">
        <f t="shared" ref="B70:I70" si="12">B74+B75+B73+B72</f>
        <v>252.22500000000002</v>
      </c>
      <c r="C70" s="20">
        <f t="shared" si="12"/>
        <v>241.14499999999998</v>
      </c>
      <c r="D70" s="20">
        <f t="shared" si="12"/>
        <v>227.18600000000001</v>
      </c>
      <c r="E70" s="20">
        <f>E74+E75+E73+E72</f>
        <v>193.208</v>
      </c>
      <c r="F70" s="20">
        <f t="shared" si="12"/>
        <v>165.12699999999998</v>
      </c>
      <c r="G70" s="20">
        <f t="shared" si="12"/>
        <v>144.774</v>
      </c>
      <c r="H70" s="20">
        <f t="shared" si="12"/>
        <v>157.702</v>
      </c>
      <c r="I70" s="20">
        <f t="shared" si="12"/>
        <v>169.309</v>
      </c>
      <c r="J70" s="20">
        <f>J74+J75+J73+J72</f>
        <v>178.8</v>
      </c>
      <c r="K70" s="20">
        <f>K74+K75+K73+K72</f>
        <v>0</v>
      </c>
      <c r="L70" s="20">
        <f>L74+L75+L73+L72</f>
        <v>0</v>
      </c>
      <c r="M70" s="20">
        <f>M74+M75+M73+M72</f>
        <v>0</v>
      </c>
    </row>
    <row r="71" spans="1:13" ht="18.75">
      <c r="A71" s="17" t="s">
        <v>20</v>
      </c>
      <c r="B71" s="9"/>
      <c r="C71" s="9"/>
      <c r="D71" s="9"/>
      <c r="E71" s="9"/>
      <c r="F71" s="9"/>
      <c r="G71" s="19"/>
      <c r="H71" s="9"/>
      <c r="I71" s="9"/>
      <c r="J71" s="9"/>
      <c r="K71" s="9"/>
      <c r="L71" s="12"/>
      <c r="M71" s="12"/>
    </row>
    <row r="72" spans="1:13" ht="18.75">
      <c r="A72" s="16" t="s">
        <v>18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8.75">
      <c r="A73" s="16" t="s">
        <v>16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8.75">
      <c r="A74" s="16" t="s">
        <v>10</v>
      </c>
      <c r="B74" s="19">
        <f>[1]ЭнергоЗ!B8+[1]ЭнергоЗ!B12</f>
        <v>249.76000000000002</v>
      </c>
      <c r="C74" s="19">
        <f>[1]ЭнергоЗ!C8+[1]ЭнергоЗ!C12</f>
        <v>238.81699999999998</v>
      </c>
      <c r="D74" s="19">
        <f>[1]ЭнергоЗ!D8+[1]ЭнергоЗ!D12</f>
        <v>224.857</v>
      </c>
      <c r="E74" s="19">
        <f>[1]ЭнергоЗ!E8+[1]ЭнергоЗ!E12</f>
        <v>190.63900000000001</v>
      </c>
      <c r="F74" s="19">
        <f>[1]ЭнергоЗ!F8+[1]ЭнергоЗ!F12</f>
        <v>162.71799999999999</v>
      </c>
      <c r="G74" s="19">
        <f>[1]ЭнергоЗ!G8+[1]ЭнергоЗ!G12</f>
        <v>142.267</v>
      </c>
      <c r="H74" s="19">
        <f>[1]ЭнергоЗ!H8+[1]ЭнергоЗ!H12</f>
        <v>155.31299999999999</v>
      </c>
      <c r="I74" s="19">
        <f>[1]ЭнергоЗ!I8+[1]ЭнергоЗ!I12</f>
        <v>166.82</v>
      </c>
      <c r="J74" s="19">
        <f>[1]ЭнергоЗ!J8+[1]ЭнергоЗ!J12</f>
        <v>176.352</v>
      </c>
      <c r="K74" s="19">
        <f>[1]ЭнергоЗ!K8+[1]ЭнергоЗ!K12</f>
        <v>0</v>
      </c>
      <c r="L74" s="19">
        <f>[1]ЭнергоЗ!L8+[1]ЭнергоЗ!L12</f>
        <v>0</v>
      </c>
      <c r="M74" s="19">
        <f>[1]ЭнергоЗ!M8+[1]ЭнергоЗ!M12</f>
        <v>0</v>
      </c>
    </row>
    <row r="75" spans="1:13" ht="18.75">
      <c r="A75" s="16" t="s">
        <v>11</v>
      </c>
      <c r="B75" s="19">
        <f>[1]ЭнергоЗ!B9+[1]ЭнергоЗ!B13</f>
        <v>2.4649999999999999</v>
      </c>
      <c r="C75" s="19">
        <f>[1]ЭнергоЗ!C9+[1]ЭнергоЗ!C13</f>
        <v>2.3279999999999998</v>
      </c>
      <c r="D75" s="19">
        <f>[1]ЭнергоЗ!D9+[1]ЭнергоЗ!D13</f>
        <v>2.3290000000000002</v>
      </c>
      <c r="E75" s="19">
        <f>[1]ЭнергоЗ!E9+[1]ЭнергоЗ!E13</f>
        <v>2.569</v>
      </c>
      <c r="F75" s="19">
        <f>[1]ЭнергоЗ!F9+[1]ЭнергоЗ!F13</f>
        <v>2.4089999999999998</v>
      </c>
      <c r="G75" s="19">
        <f>[1]ЭнергоЗ!G9+[1]ЭнергоЗ!G13</f>
        <v>2.5070000000000001</v>
      </c>
      <c r="H75" s="19">
        <f>[1]ЭнергоЗ!H9+[1]ЭнергоЗ!H13</f>
        <v>2.3889999999999998</v>
      </c>
      <c r="I75" s="19">
        <f>[1]ЭнергоЗ!I9+[1]ЭнергоЗ!I13</f>
        <v>2.4889999999999999</v>
      </c>
      <c r="J75" s="19">
        <f>[1]ЭнергоЗ!J9+[1]ЭнергоЗ!J13</f>
        <v>2.448</v>
      </c>
      <c r="K75" s="19">
        <f>[1]ЭнергоЗ!K9+[1]ЭнергоЗ!K13</f>
        <v>0</v>
      </c>
      <c r="L75" s="19">
        <f>[1]ЭнергоЗ!L9+[1]ЭнергоЗ!L13</f>
        <v>0</v>
      </c>
      <c r="M75" s="19">
        <f>[1]ЭнергоЗ!M9+[1]ЭнергоЗ!M13</f>
        <v>0</v>
      </c>
    </row>
    <row r="76" spans="1:13" ht="18.75">
      <c r="A76" s="17" t="s">
        <v>19</v>
      </c>
      <c r="B76" s="19"/>
      <c r="C76" s="19"/>
      <c r="D76" s="9"/>
      <c r="E76" s="9"/>
      <c r="F76" s="9"/>
      <c r="G76" s="19"/>
      <c r="H76" s="9"/>
      <c r="I76" s="9"/>
      <c r="J76" s="9"/>
      <c r="K76" s="9"/>
      <c r="L76" s="9"/>
      <c r="M76" s="9"/>
    </row>
    <row r="77" spans="1:13" ht="18.75">
      <c r="A77" s="16" t="s">
        <v>18</v>
      </c>
      <c r="B77" s="21"/>
      <c r="C77" s="21"/>
      <c r="D77" s="15"/>
      <c r="E77" s="15"/>
      <c r="F77" s="15"/>
      <c r="G77" s="22"/>
      <c r="H77" s="15"/>
      <c r="I77" s="15"/>
      <c r="J77" s="22"/>
      <c r="K77" s="22"/>
      <c r="L77" s="15"/>
      <c r="M77" s="15"/>
    </row>
    <row r="78" spans="1:13" ht="18.75">
      <c r="A78" s="16" t="s">
        <v>16</v>
      </c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8.75">
      <c r="A79" s="16" t="s">
        <v>10</v>
      </c>
      <c r="B79" s="21">
        <v>6.7000000000000004E-2</v>
      </c>
      <c r="C79" s="21">
        <v>6.4000000000000001E-2</v>
      </c>
      <c r="D79" s="21">
        <v>5.8000000000000003E-2</v>
      </c>
      <c r="E79" s="21">
        <v>5.3999999999999999E-2</v>
      </c>
      <c r="F79" s="21">
        <v>5.0999999999999997E-2</v>
      </c>
      <c r="G79" s="21">
        <v>4.2999999999999997E-2</v>
      </c>
      <c r="H79" s="21">
        <f>'[2]Энергозащ июль '!$M$29</f>
        <v>5.0999999999999997E-2</v>
      </c>
      <c r="I79" s="21">
        <v>4.9999999999999996E-2</v>
      </c>
      <c r="J79" s="21">
        <v>5.0999999999999997E-2</v>
      </c>
      <c r="K79" s="21"/>
      <c r="L79" s="21"/>
      <c r="M79" s="21"/>
    </row>
    <row r="80" spans="1:13" ht="18.75">
      <c r="A80" s="16" t="s">
        <v>11</v>
      </c>
      <c r="B80" s="21">
        <v>4.0000000000000001E-3</v>
      </c>
      <c r="C80" s="21">
        <v>3.0000000000000001E-3</v>
      </c>
      <c r="D80" s="21">
        <v>3.0000000000000001E-3</v>
      </c>
      <c r="E80" s="21">
        <v>4.0000000000000001E-3</v>
      </c>
      <c r="F80" s="21">
        <v>3.0000000000000001E-3</v>
      </c>
      <c r="G80" s="21">
        <v>4.0000000000000001E-3</v>
      </c>
      <c r="H80" s="21">
        <f>'[2]Энергозащ июль '!$K$29</f>
        <v>3.0000000000000001E-3</v>
      </c>
      <c r="I80" s="21">
        <v>4.0000000000000001E-3</v>
      </c>
      <c r="J80" s="21">
        <v>4.0000000000000001E-3</v>
      </c>
      <c r="K80" s="21"/>
      <c r="L80" s="21"/>
      <c r="M80" s="21"/>
    </row>
    <row r="81" spans="1:13" ht="39">
      <c r="A81" s="8" t="s">
        <v>21</v>
      </c>
      <c r="B81" s="20">
        <f>[1]ЭнергоЗ!B14</f>
        <v>0</v>
      </c>
      <c r="C81" s="20">
        <f>[1]ЭнергоЗ!C14</f>
        <v>0</v>
      </c>
      <c r="D81" s="20">
        <f>[1]ЭнергоЗ!D14</f>
        <v>0</v>
      </c>
      <c r="E81" s="20">
        <f>[1]ЭнергоЗ!E14</f>
        <v>0</v>
      </c>
      <c r="F81" s="20">
        <f>[1]ЭнергоЗ!F14</f>
        <v>0</v>
      </c>
      <c r="G81" s="20">
        <f>[1]ЭнергоЗ!G14</f>
        <v>0</v>
      </c>
      <c r="H81" s="20">
        <f>[1]ЭнергоЗ!H14</f>
        <v>0</v>
      </c>
      <c r="I81" s="20">
        <f>[1]ЭнергоЗ!I14</f>
        <v>0</v>
      </c>
      <c r="J81" s="20">
        <f>[1]ЭнергоЗ!J14</f>
        <v>0</v>
      </c>
      <c r="K81" s="20">
        <f>[1]ЭнергоЗ!K14</f>
        <v>0</v>
      </c>
      <c r="L81" s="20">
        <f>[1]ЭнергоЗ!L14</f>
        <v>0</v>
      </c>
      <c r="M81" s="20">
        <f>[1]ЭнергоЗ!M14</f>
        <v>0</v>
      </c>
    </row>
    <row r="82" spans="1:13" ht="156">
      <c r="A82" s="8" t="s">
        <v>25</v>
      </c>
      <c r="B82" s="24">
        <f>[1]ЭнергоЗ!B29</f>
        <v>15.471000000000004</v>
      </c>
      <c r="C82" s="24">
        <f>[1]ЭнергоЗ!C29</f>
        <v>15.157000000000039</v>
      </c>
      <c r="D82" s="24">
        <f>[1]ЭнергоЗ!D29</f>
        <v>14.12299999999999</v>
      </c>
      <c r="E82" s="24">
        <f>[1]ЭнергоЗ!E29</f>
        <v>9.6270000000000095</v>
      </c>
      <c r="F82" s="24">
        <f>[1]ЭнергоЗ!F29</f>
        <v>12.329000000000008</v>
      </c>
      <c r="G82" s="24">
        <f>[1]ЭнергоЗ!G29</f>
        <v>15.344999999999999</v>
      </c>
      <c r="H82" s="24">
        <f>[1]ЭнергоЗ!H29</f>
        <v>12.244</v>
      </c>
      <c r="I82" s="24">
        <f>[1]ЭнергоЗ!I29</f>
        <v>12.556000000000012</v>
      </c>
      <c r="J82" s="24">
        <f>[1]ЭнергоЗ!J29</f>
        <v>12.757999999999981</v>
      </c>
      <c r="K82" s="24">
        <f>[1]ЭнергоЗ!K29</f>
        <v>0</v>
      </c>
      <c r="L82" s="24">
        <f>[1]ЭнергоЗ!L29</f>
        <v>0</v>
      </c>
      <c r="M82" s="24">
        <f>[1]ЭнергоЗ!M29</f>
        <v>0</v>
      </c>
    </row>
    <row r="83" spans="1:13" ht="19.5">
      <c r="A83" s="17" t="s">
        <v>17</v>
      </c>
      <c r="B83" s="24">
        <f>B79+B80+B78+B77</f>
        <v>7.1000000000000008E-2</v>
      </c>
      <c r="C83" s="24">
        <f>C79+C80+C78+C77</f>
        <v>6.7000000000000004E-2</v>
      </c>
      <c r="D83" s="24">
        <f t="shared" ref="D83:M83" si="13">D79+D80+D78+D77</f>
        <v>6.1000000000000006E-2</v>
      </c>
      <c r="E83" s="24">
        <f t="shared" si="13"/>
        <v>5.7999999999999996E-2</v>
      </c>
      <c r="F83" s="24">
        <f t="shared" si="13"/>
        <v>5.3999999999999999E-2</v>
      </c>
      <c r="G83" s="24">
        <f t="shared" si="13"/>
        <v>4.7E-2</v>
      </c>
      <c r="H83" s="24">
        <f>H79+H80+H78+H77</f>
        <v>5.3999999999999999E-2</v>
      </c>
      <c r="I83" s="24">
        <f t="shared" si="13"/>
        <v>5.3999999999999992E-2</v>
      </c>
      <c r="J83" s="24">
        <f t="shared" si="13"/>
        <v>5.4999999999999993E-2</v>
      </c>
      <c r="K83" s="24">
        <f t="shared" si="13"/>
        <v>0</v>
      </c>
      <c r="L83" s="24">
        <f t="shared" si="13"/>
        <v>0</v>
      </c>
      <c r="M83" s="24">
        <f t="shared" si="13"/>
        <v>0</v>
      </c>
    </row>
    <row r="84" spans="1:13" ht="18.75">
      <c r="A84" s="17" t="s">
        <v>22</v>
      </c>
      <c r="B84" s="25">
        <f>B70+B81+B82</f>
        <v>267.69600000000003</v>
      </c>
      <c r="C84" s="25">
        <f t="shared" ref="C84:M84" si="14">C70+C81+C82</f>
        <v>256.30200000000002</v>
      </c>
      <c r="D84" s="25">
        <f t="shared" si="14"/>
        <v>241.309</v>
      </c>
      <c r="E84" s="25">
        <f>E70+E81+E82</f>
        <v>202.83500000000001</v>
      </c>
      <c r="F84" s="25">
        <f t="shared" si="14"/>
        <v>177.45599999999999</v>
      </c>
      <c r="G84" s="28">
        <f t="shared" si="14"/>
        <v>160.119</v>
      </c>
      <c r="H84" s="25">
        <f t="shared" si="14"/>
        <v>169.946</v>
      </c>
      <c r="I84" s="25">
        <f t="shared" si="14"/>
        <v>181.86500000000001</v>
      </c>
      <c r="J84" s="25">
        <f t="shared" si="14"/>
        <v>191.55799999999999</v>
      </c>
      <c r="K84" s="25">
        <f t="shared" si="14"/>
        <v>0</v>
      </c>
      <c r="L84" s="25">
        <f t="shared" si="14"/>
        <v>0</v>
      </c>
      <c r="M84" s="25">
        <f t="shared" si="14"/>
        <v>0</v>
      </c>
    </row>
    <row r="85" spans="1:13" ht="18.75">
      <c r="A85" s="30" t="s">
        <v>29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11"/>
      <c r="M85" s="11"/>
    </row>
    <row r="86" spans="1:13" ht="19.5">
      <c r="A86" s="8" t="s">
        <v>15</v>
      </c>
      <c r="B86" s="20">
        <f t="shared" ref="B86:D86" si="15">B90+B91+B89+B88</f>
        <v>191.34100000000001</v>
      </c>
      <c r="C86" s="20">
        <f t="shared" si="15"/>
        <v>200.12300000000002</v>
      </c>
      <c r="D86" s="20">
        <f t="shared" si="15"/>
        <v>185.77599999999998</v>
      </c>
      <c r="E86" s="20">
        <f>E90+E91+E89+E88</f>
        <v>143.208</v>
      </c>
      <c r="F86" s="20">
        <f t="shared" ref="F86:I86" si="16">F90+F91+F89+F88</f>
        <v>159.46799999999999</v>
      </c>
      <c r="G86" s="20">
        <f t="shared" si="16"/>
        <v>159.24</v>
      </c>
      <c r="H86" s="20">
        <f t="shared" si="16"/>
        <v>159.68199999999999</v>
      </c>
      <c r="I86" s="20">
        <f t="shared" si="16"/>
        <v>172.47500000000002</v>
      </c>
      <c r="J86" s="20">
        <f>J90+J91+J89+J88</f>
        <v>197.452</v>
      </c>
      <c r="K86" s="20">
        <f>K90+K91+K89+K88</f>
        <v>0</v>
      </c>
      <c r="L86" s="20">
        <f>L90+L91+L89+L88</f>
        <v>0</v>
      </c>
      <c r="M86" s="20">
        <f>M90+M91+M89+M88</f>
        <v>0</v>
      </c>
    </row>
    <row r="87" spans="1:13" ht="18.75">
      <c r="A87" s="17" t="s">
        <v>20</v>
      </c>
      <c r="B87" s="9"/>
      <c r="C87" s="9"/>
      <c r="D87" s="9"/>
      <c r="E87" s="9"/>
      <c r="F87" s="9"/>
      <c r="G87" s="19"/>
      <c r="H87" s="9"/>
      <c r="I87" s="9"/>
      <c r="J87" s="9"/>
      <c r="K87" s="9"/>
      <c r="L87" s="12"/>
      <c r="M87" s="12"/>
    </row>
    <row r="88" spans="1:13" ht="18.75">
      <c r="A88" s="16" t="s">
        <v>18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8.75">
      <c r="A89" s="16" t="s">
        <v>16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8.75">
      <c r="A90" s="16" t="s">
        <v>10</v>
      </c>
      <c r="B90" s="19">
        <f>[1]ЭнергоХол!B8</f>
        <v>146.33799999999999</v>
      </c>
      <c r="C90" s="19">
        <f>[1]ЭнергоХол!C8</f>
        <v>153.33000000000001</v>
      </c>
      <c r="D90" s="19">
        <f>[1]ЭнергоХол!D8</f>
        <v>139.84899999999999</v>
      </c>
      <c r="E90" s="19">
        <f>[1]ЭнергоХол!E8</f>
        <v>102.623</v>
      </c>
      <c r="F90" s="19">
        <f>[1]ЭнергоХол!F8</f>
        <v>119.565</v>
      </c>
      <c r="G90" s="19">
        <f>[1]ЭнергоХол!G8</f>
        <v>116.794</v>
      </c>
      <c r="H90" s="19">
        <f>[1]ЭнергоХол!H8</f>
        <v>112.57599999999999</v>
      </c>
      <c r="I90" s="19">
        <f>[1]ЭнергоХол!I8</f>
        <v>127.54</v>
      </c>
      <c r="J90" s="19">
        <f>[1]ЭнергоХол!J8</f>
        <v>156.31399999999999</v>
      </c>
      <c r="K90" s="19">
        <f>[1]ЭнергоХол!K8</f>
        <v>0</v>
      </c>
      <c r="L90" s="19">
        <f>[1]ЭнергоХол!L8</f>
        <v>0</v>
      </c>
      <c r="M90" s="19">
        <f>[1]ЭнергоХол!M8</f>
        <v>0</v>
      </c>
    </row>
    <row r="91" spans="1:13" ht="18.75">
      <c r="A91" s="16" t="s">
        <v>11</v>
      </c>
      <c r="B91" s="19">
        <f>[1]ЭнергоХол!B9</f>
        <v>45.003</v>
      </c>
      <c r="C91" s="19">
        <f>[1]ЭнергоХол!C9</f>
        <v>46.792999999999999</v>
      </c>
      <c r="D91" s="19">
        <f>[1]ЭнергоХол!D9</f>
        <v>45.927</v>
      </c>
      <c r="E91" s="19">
        <f>[1]ЭнергоХол!E9</f>
        <v>40.585000000000001</v>
      </c>
      <c r="F91" s="19">
        <f>[1]ЭнергоХол!F9</f>
        <v>39.902999999999999</v>
      </c>
      <c r="G91" s="19">
        <f>[1]ЭнергоХол!G9</f>
        <v>42.445999999999998</v>
      </c>
      <c r="H91" s="19">
        <f>[1]ЭнергоХол!H9</f>
        <v>47.106000000000002</v>
      </c>
      <c r="I91" s="19">
        <f>[1]ЭнергоХол!I9</f>
        <v>44.935000000000002</v>
      </c>
      <c r="J91" s="19">
        <f>[1]ЭнергоХол!J9</f>
        <v>41.137999999999998</v>
      </c>
      <c r="K91" s="19">
        <f>[1]ЭнергоХол!K9</f>
        <v>0</v>
      </c>
      <c r="L91" s="19">
        <f>[1]ЭнергоХол!L9</f>
        <v>0</v>
      </c>
      <c r="M91" s="19">
        <f>[1]ЭнергоХол!M9</f>
        <v>0</v>
      </c>
    </row>
    <row r="92" spans="1:13" ht="18.75">
      <c r="A92" s="17" t="s">
        <v>19</v>
      </c>
      <c r="B92" s="19"/>
      <c r="C92" s="19"/>
      <c r="D92" s="9"/>
      <c r="E92" s="9"/>
      <c r="F92" s="9"/>
      <c r="G92" s="19"/>
      <c r="H92" s="9"/>
      <c r="I92" s="9"/>
      <c r="J92" s="9"/>
      <c r="K92" s="9"/>
      <c r="L92" s="9"/>
      <c r="M92" s="9"/>
    </row>
    <row r="93" spans="1:13" ht="18.75">
      <c r="A93" s="16" t="s">
        <v>18</v>
      </c>
      <c r="B93" s="21"/>
      <c r="C93" s="21"/>
      <c r="D93" s="15"/>
      <c r="E93" s="15"/>
      <c r="F93" s="15"/>
      <c r="G93" s="22"/>
      <c r="H93" s="15"/>
      <c r="I93" s="15"/>
      <c r="J93" s="22"/>
      <c r="K93" s="22"/>
      <c r="L93" s="15"/>
      <c r="M93" s="15"/>
    </row>
    <row r="94" spans="1:13" ht="18.75">
      <c r="A94" s="16" t="s">
        <v>16</v>
      </c>
      <c r="B94" s="21"/>
      <c r="C94" s="21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8.75">
      <c r="A95" s="16" t="s">
        <v>10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</row>
    <row r="96" spans="1:13" ht="18.75">
      <c r="A96" s="16" t="s">
        <v>11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</row>
    <row r="97" spans="1:13" ht="39">
      <c r="A97" s="8" t="s">
        <v>21</v>
      </c>
      <c r="B97" s="20">
        <f>[1]ЭнергоХол!B21+[1]ЭнергоХол!B20+[1]ЭнергоХол!B26</f>
        <v>303.36799999999999</v>
      </c>
      <c r="C97" s="20">
        <f>[1]ЭнергоХол!C21+[1]ЭнергоХол!C20+[1]ЭнергоХол!C26</f>
        <v>293.02600000000001</v>
      </c>
      <c r="D97" s="20">
        <f>[1]ЭнергоХол!D21+[1]ЭнергоХол!D20+[1]ЭнергоХол!D26</f>
        <v>265.29599999999999</v>
      </c>
      <c r="E97" s="20">
        <f>[1]ЭнергоХол!E21+[1]ЭнергоХол!E20+[1]ЭнергоХол!E26</f>
        <v>247.202</v>
      </c>
      <c r="F97" s="20">
        <f>[1]ЭнергоХол!F21+[1]ЭнергоХол!F20+[1]ЭнергоХол!F26</f>
        <v>239.78800000000001</v>
      </c>
      <c r="G97" s="20">
        <f>[1]ЭнергоХол!G21+[1]ЭнергоХол!G20+[1]ЭнергоХол!G26</f>
        <v>185.93</v>
      </c>
      <c r="H97" s="20">
        <f>[1]ЭнергоХол!H21+[1]ЭнергоХол!H20+[1]ЭнергоХол!H26</f>
        <v>195.631</v>
      </c>
      <c r="I97" s="20">
        <f>[1]ЭнергоХол!I21+[1]ЭнергоХол!I20+[1]ЭнергоХол!I26</f>
        <v>179.29300000000001</v>
      </c>
      <c r="J97" s="20">
        <f>[1]ЭнергоХол!J21+[1]ЭнергоХол!J20+[1]ЭнергоХол!J26</f>
        <v>196.559</v>
      </c>
      <c r="K97" s="20">
        <f>[1]ЭнергоХол!K21+[1]ЭнергоХол!K20+[1]ЭнергоХол!K26</f>
        <v>0</v>
      </c>
      <c r="L97" s="20">
        <f>[1]ЭнергоХол!L21+[1]ЭнергоХол!L20+[1]ЭнергоХол!L26</f>
        <v>0</v>
      </c>
      <c r="M97" s="20">
        <f>[1]ЭнергоХол!M21+[1]ЭнергоХол!M20+[1]ЭнергоХол!M26</f>
        <v>0</v>
      </c>
    </row>
    <row r="98" spans="1:13" ht="156">
      <c r="A98" s="8" t="s">
        <v>25</v>
      </c>
      <c r="B98" s="24">
        <f>[1]ЭнергоХол!B29</f>
        <v>0</v>
      </c>
      <c r="C98" s="24">
        <f>[1]ЭнергоХол!C29</f>
        <v>0</v>
      </c>
      <c r="D98" s="24">
        <f>[1]ЭнергоХол!D29</f>
        <v>18.371999999999986</v>
      </c>
      <c r="E98" s="24">
        <f>[1]ЭнергоХол!E29</f>
        <v>19.64700000000003</v>
      </c>
      <c r="F98" s="24">
        <f>[1]ЭнергоХол!F29</f>
        <v>5.3290705182007514E-14</v>
      </c>
      <c r="G98" s="24">
        <f>[1]ЭнергоХол!G29</f>
        <v>12.10999999999996</v>
      </c>
      <c r="H98" s="24">
        <f>[1]ЭнергоХол!H29</f>
        <v>21.346000000000004</v>
      </c>
      <c r="I98" s="24">
        <f>[1]ЭнергоХол!I29</f>
        <v>39.915999999999968</v>
      </c>
      <c r="J98" s="24">
        <f>[1]ЭнергоХол!J29</f>
        <v>45.618000000000016</v>
      </c>
      <c r="K98" s="24">
        <f>[1]ЭнергоХол!K29</f>
        <v>0</v>
      </c>
      <c r="L98" s="24">
        <f>[1]ЭнергоХол!L29</f>
        <v>0</v>
      </c>
      <c r="M98" s="24">
        <f>[1]ЭнергоХол!M29</f>
        <v>0</v>
      </c>
    </row>
    <row r="99" spans="1:13" ht="19.5">
      <c r="A99" s="17" t="s">
        <v>17</v>
      </c>
      <c r="B99" s="24">
        <f>B95+B96+B94+B93</f>
        <v>0</v>
      </c>
      <c r="C99" s="24">
        <f>C95+C96+C94+C93</f>
        <v>0</v>
      </c>
      <c r="D99" s="24">
        <f t="shared" ref="D99:M99" si="17">D95+D96+D94+D93</f>
        <v>0</v>
      </c>
      <c r="E99" s="24">
        <f t="shared" si="17"/>
        <v>0</v>
      </c>
      <c r="F99" s="24">
        <f t="shared" si="17"/>
        <v>0</v>
      </c>
      <c r="G99" s="24">
        <f t="shared" si="17"/>
        <v>0</v>
      </c>
      <c r="H99" s="24">
        <f>H95+H96+H94+H93</f>
        <v>0</v>
      </c>
      <c r="I99" s="24">
        <f t="shared" si="17"/>
        <v>0</v>
      </c>
      <c r="J99" s="24">
        <f t="shared" si="17"/>
        <v>0</v>
      </c>
      <c r="K99" s="24">
        <f t="shared" si="17"/>
        <v>0</v>
      </c>
      <c r="L99" s="24">
        <f t="shared" si="17"/>
        <v>0</v>
      </c>
      <c r="M99" s="24">
        <f t="shared" si="17"/>
        <v>0</v>
      </c>
    </row>
    <row r="100" spans="1:13" ht="18.75">
      <c r="A100" s="17" t="s">
        <v>22</v>
      </c>
      <c r="B100" s="25">
        <f>B86+B97+B98</f>
        <v>494.709</v>
      </c>
      <c r="C100" s="25">
        <f t="shared" ref="C100:D100" si="18">C86+C97+C98</f>
        <v>493.149</v>
      </c>
      <c r="D100" s="25">
        <f t="shared" si="18"/>
        <v>469.44399999999996</v>
      </c>
      <c r="E100" s="25">
        <f>E86+E97+E98</f>
        <v>410.05700000000002</v>
      </c>
      <c r="F100" s="25">
        <f t="shared" ref="F100:M100" si="19">F86+F97+F98</f>
        <v>399.25600000000003</v>
      </c>
      <c r="G100" s="28">
        <f t="shared" si="19"/>
        <v>357.28</v>
      </c>
      <c r="H100" s="25">
        <f>H86+H97+H98</f>
        <v>376.65899999999999</v>
      </c>
      <c r="I100" s="25">
        <f t="shared" si="19"/>
        <v>391.68399999999997</v>
      </c>
      <c r="J100" s="25">
        <f t="shared" si="19"/>
        <v>439.62899999999996</v>
      </c>
      <c r="K100" s="25">
        <f t="shared" si="19"/>
        <v>0</v>
      </c>
      <c r="L100" s="25">
        <f t="shared" si="19"/>
        <v>0</v>
      </c>
      <c r="M100" s="25">
        <f t="shared" si="19"/>
        <v>0</v>
      </c>
    </row>
    <row r="101" spans="1:13" ht="18.75">
      <c r="A101" s="30" t="s">
        <v>30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11"/>
      <c r="M101" s="11"/>
    </row>
    <row r="102" spans="1:13" ht="19.5">
      <c r="A102" s="8" t="s">
        <v>15</v>
      </c>
      <c r="B102" s="20">
        <f t="shared" ref="B102:D102" si="20">B106+B107+B105+B104</f>
        <v>3218.7109999999998</v>
      </c>
      <c r="C102" s="20">
        <f t="shared" si="20"/>
        <v>3103.9359999999997</v>
      </c>
      <c r="D102" s="20">
        <f t="shared" si="20"/>
        <v>3083.7900000000004</v>
      </c>
      <c r="E102" s="20">
        <f>E106+E107+E105+E104</f>
        <v>2243.8689999999997</v>
      </c>
      <c r="F102" s="20">
        <f t="shared" ref="F102:I102" si="21">F106+F107+F105+F104</f>
        <v>2271.279</v>
      </c>
      <c r="G102" s="20">
        <f t="shared" si="21"/>
        <v>2794.114</v>
      </c>
      <c r="H102" s="20">
        <f>H106+H107+H105+H104</f>
        <v>3026.25</v>
      </c>
      <c r="I102" s="20">
        <f t="shared" si="21"/>
        <v>3164.4039999999995</v>
      </c>
      <c r="J102" s="20">
        <f>J106+J107+J105+J104</f>
        <v>3140.9650000000001</v>
      </c>
      <c r="K102" s="20">
        <f>K106+K107+K105+K104</f>
        <v>0</v>
      </c>
      <c r="L102" s="20">
        <f>L106+L107+L105+L104</f>
        <v>0</v>
      </c>
      <c r="M102" s="20">
        <f>M106+M107+M105+M104</f>
        <v>0</v>
      </c>
    </row>
    <row r="103" spans="1:13" ht="18.75">
      <c r="A103" s="17" t="s">
        <v>20</v>
      </c>
      <c r="B103" s="9"/>
      <c r="C103" s="9"/>
      <c r="D103" s="9"/>
      <c r="E103" s="9"/>
      <c r="F103" s="9"/>
      <c r="G103" s="19"/>
      <c r="H103" s="9"/>
      <c r="I103" s="9"/>
      <c r="J103" s="9"/>
      <c r="K103" s="9"/>
      <c r="L103" s="12"/>
      <c r="M103" s="12"/>
    </row>
    <row r="104" spans="1:13" ht="18.75">
      <c r="A104" s="16" t="s">
        <v>18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8.75">
      <c r="A105" s="16" t="s">
        <v>16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8.75">
      <c r="A106" s="16" t="s">
        <v>10</v>
      </c>
      <c r="B106" s="19">
        <f>'[1]ОРЭС-Карелия'!B8+'[1]ОРЭС-Карелия'!B12</f>
        <v>3135.5909999999999</v>
      </c>
      <c r="C106" s="19">
        <f>'[1]ОРЭС-Карелия'!C8+'[1]ОРЭС-Карелия'!C12</f>
        <v>2980.3999999999996</v>
      </c>
      <c r="D106" s="19">
        <f>'[1]ОРЭС-Карелия'!D8+'[1]ОРЭС-Карелия'!D12</f>
        <v>2947.8810000000003</v>
      </c>
      <c r="E106" s="19">
        <f>'[1]ОРЭС-Карелия'!E8+'[1]ОРЭС-Карелия'!E12</f>
        <v>2137.4189999999999</v>
      </c>
      <c r="F106" s="19">
        <f>'[1]ОРЭС-Карелия'!F8+'[1]ОРЭС-Карелия'!F12</f>
        <v>2181.8249999999998</v>
      </c>
      <c r="G106" s="19">
        <f>'[1]ОРЭС-Карелия'!G8+'[1]ОРЭС-Карелия'!G12</f>
        <v>2672.114</v>
      </c>
      <c r="H106" s="19">
        <f>'[1]ОРЭС-Карелия'!H8+'[1]ОРЭС-Карелия'!H12</f>
        <v>2916.817</v>
      </c>
      <c r="I106" s="19">
        <f>'[1]ОРЭС-Карелия'!I8+'[1]ОРЭС-Карелия'!I12</f>
        <v>3045.2129999999997</v>
      </c>
      <c r="J106" s="19">
        <f>'[1]ОРЭС-Карелия'!J8+'[1]ОРЭС-Карелия'!J12</f>
        <v>3007.2049999999999</v>
      </c>
      <c r="K106" s="19">
        <f>'[1]ОРЭС-Карелия'!K8+'[1]ОРЭС-Карелия'!K12</f>
        <v>0</v>
      </c>
      <c r="L106" s="19">
        <f>'[1]ОРЭС-Карелия'!L8+'[1]ОРЭС-Карелия'!L12</f>
        <v>0</v>
      </c>
      <c r="M106" s="19">
        <f>'[1]ОРЭС-Карелия'!M8+'[1]ОРЭС-Карелия'!M12</f>
        <v>0</v>
      </c>
    </row>
    <row r="107" spans="1:13" ht="18.75">
      <c r="A107" s="16" t="s">
        <v>11</v>
      </c>
      <c r="B107" s="19">
        <f>'[1]ОРЭС-Карелия'!B9+'[1]ОРЭС-Карелия'!B13</f>
        <v>83.12</v>
      </c>
      <c r="C107" s="19">
        <f>'[1]ОРЭС-Карелия'!C9+'[1]ОРЭС-Карелия'!C13</f>
        <v>123.536</v>
      </c>
      <c r="D107" s="19">
        <f>'[1]ОРЭС-Карелия'!D9+'[1]ОРЭС-Карелия'!D13</f>
        <v>135.90899999999999</v>
      </c>
      <c r="E107" s="19">
        <f>'[1]ОРЭС-Карелия'!E9+'[1]ОРЭС-Карелия'!E13</f>
        <v>106.44999999999999</v>
      </c>
      <c r="F107" s="19">
        <f>'[1]ОРЭС-Карелия'!F9+'[1]ОРЭС-Карелия'!F13</f>
        <v>89.454000000000008</v>
      </c>
      <c r="G107" s="19">
        <f>'[1]ОРЭС-Карелия'!G9+'[1]ОРЭС-Карелия'!G13</f>
        <v>122</v>
      </c>
      <c r="H107" s="19">
        <f>'[1]ОРЭС-Карелия'!H9+'[1]ОРЭС-Карелия'!H13</f>
        <v>109.43299999999999</v>
      </c>
      <c r="I107" s="19">
        <f>'[1]ОРЭС-Карелия'!I9+'[1]ОРЭС-Карелия'!I13</f>
        <v>119.191</v>
      </c>
      <c r="J107" s="19">
        <f>'[1]ОРЭС-Карелия'!J9+'[1]ОРЭС-Карелия'!J13</f>
        <v>133.76</v>
      </c>
      <c r="K107" s="19">
        <f>'[1]ОРЭС-Карелия'!K9+'[1]ОРЭС-Карелия'!K13</f>
        <v>0</v>
      </c>
      <c r="L107" s="19">
        <f>'[1]ОРЭС-Карелия'!L9+'[1]ОРЭС-Карелия'!L13</f>
        <v>0</v>
      </c>
      <c r="M107" s="19">
        <f>'[1]ОРЭС-Карелия'!M9+'[1]ОРЭС-Карелия'!M13</f>
        <v>0</v>
      </c>
    </row>
    <row r="108" spans="1:13" ht="18.75">
      <c r="A108" s="17" t="s">
        <v>19</v>
      </c>
      <c r="B108" s="19"/>
      <c r="C108" s="19"/>
      <c r="D108" s="9"/>
      <c r="E108" s="9"/>
      <c r="F108" s="9"/>
      <c r="G108" s="19"/>
      <c r="H108" s="9"/>
      <c r="I108" s="9"/>
      <c r="J108" s="9"/>
      <c r="K108" s="9"/>
      <c r="L108" s="9"/>
      <c r="M108" s="9"/>
    </row>
    <row r="109" spans="1:13" ht="18.75">
      <c r="A109" s="16" t="s">
        <v>18</v>
      </c>
      <c r="B109" s="21"/>
      <c r="C109" s="21"/>
      <c r="D109" s="15"/>
      <c r="E109" s="15"/>
      <c r="F109" s="15"/>
      <c r="G109" s="22"/>
      <c r="H109" s="15"/>
      <c r="I109" s="15"/>
      <c r="J109" s="22"/>
      <c r="K109" s="22"/>
      <c r="L109" s="15"/>
      <c r="M109" s="15"/>
    </row>
    <row r="110" spans="1:13" ht="18.75">
      <c r="A110" s="16" t="s">
        <v>16</v>
      </c>
      <c r="B110" s="2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8.75">
      <c r="A111" s="16" t="s">
        <v>10</v>
      </c>
      <c r="B111" s="21">
        <v>0.92800000000000005</v>
      </c>
      <c r="C111" s="21">
        <v>0.88</v>
      </c>
      <c r="D111" s="21">
        <v>0.85199999999999998</v>
      </c>
      <c r="E111" s="21">
        <v>0.76200000000000001</v>
      </c>
      <c r="F111" s="21">
        <v>0.77200000000000002</v>
      </c>
      <c r="G111" s="21">
        <v>0.96399999999999997</v>
      </c>
      <c r="H111" s="21">
        <f>'[2]ОРЭС-Карелия июль '!$O$23</f>
        <v>1.0210000000000001</v>
      </c>
      <c r="I111" s="21">
        <v>0.96299999999999997</v>
      </c>
      <c r="J111" s="21">
        <v>0.94200000000000006</v>
      </c>
      <c r="K111" s="21"/>
      <c r="L111" s="21"/>
      <c r="M111" s="21"/>
    </row>
    <row r="112" spans="1:13" ht="18.75">
      <c r="A112" s="16" t="s">
        <v>11</v>
      </c>
      <c r="B112" s="21">
        <v>6.0000000000000001E-3</v>
      </c>
      <c r="C112" s="21">
        <v>5.0000000000000001E-3</v>
      </c>
      <c r="D112" s="21">
        <v>5.0000000000000001E-3</v>
      </c>
      <c r="E112" s="21">
        <v>5.0000000000000001E-3</v>
      </c>
      <c r="F112" s="21">
        <v>5.0000000000000001E-3</v>
      </c>
      <c r="G112" s="21">
        <v>6.0000000000000001E-3</v>
      </c>
      <c r="H112" s="21">
        <f>'[2]ОРЭС-Карелия июль '!$M$23</f>
        <v>6.0000000000000001E-3</v>
      </c>
      <c r="I112" s="21">
        <v>6.0000000000000001E-3</v>
      </c>
      <c r="J112" s="21">
        <v>5.0000000000000001E-3</v>
      </c>
      <c r="K112" s="21"/>
      <c r="L112" s="21"/>
      <c r="M112" s="21"/>
    </row>
    <row r="113" spans="1:13" ht="39">
      <c r="A113" s="8" t="s">
        <v>21</v>
      </c>
      <c r="B113" s="20">
        <f>'[1]ОРЭС-Карелия'!B14</f>
        <v>1897.5400000000002</v>
      </c>
      <c r="C113" s="20">
        <f>'[1]ОРЭС-Карелия'!C14</f>
        <v>1939.1949999999999</v>
      </c>
      <c r="D113" s="20">
        <f>'[1]ОРЭС-Карелия'!D14</f>
        <v>1902.2420000000002</v>
      </c>
      <c r="E113" s="20">
        <f>'[1]ОРЭС-Карелия'!E14</f>
        <v>2050.5839999999998</v>
      </c>
      <c r="F113" s="20">
        <f>'[1]ОРЭС-Карелия'!F14</f>
        <v>1611.5350000000001</v>
      </c>
      <c r="G113" s="20">
        <f>'[1]ОРЭС-Карелия'!G14</f>
        <v>1324.579</v>
      </c>
      <c r="H113" s="20">
        <f>'[1]ОРЭС-Карелия'!H14</f>
        <v>1230.0829999999999</v>
      </c>
      <c r="I113" s="20">
        <f>'[1]ОРЭС-Карелия'!I14</f>
        <v>1138.9269999999999</v>
      </c>
      <c r="J113" s="20">
        <f>'[1]ОРЭС-Карелия'!J14</f>
        <v>1405.3819999999996</v>
      </c>
      <c r="K113" s="20">
        <f>'[1]ОРЭС-Карелия'!K14</f>
        <v>0</v>
      </c>
      <c r="L113" s="20">
        <f>'[1]ОРЭС-Карелия'!L14</f>
        <v>0</v>
      </c>
      <c r="M113" s="20">
        <f>'[1]ОРЭС-Карелия'!M14</f>
        <v>0</v>
      </c>
    </row>
    <row r="114" spans="1:13" ht="156">
      <c r="A114" s="8" t="s">
        <v>25</v>
      </c>
      <c r="B114" s="24">
        <f>'[1]ОРЭС-Карелия'!B29</f>
        <v>991.65599999999984</v>
      </c>
      <c r="C114" s="24">
        <f>'[1]ОРЭС-Карелия'!C29</f>
        <v>1141.1440000000009</v>
      </c>
      <c r="D114" s="24">
        <f>'[1]ОРЭС-Карелия'!D29</f>
        <v>1318.1900000000003</v>
      </c>
      <c r="E114" s="24">
        <f>'[1]ОРЭС-Карелия'!E29</f>
        <v>797.37200000000007</v>
      </c>
      <c r="F114" s="24">
        <f>'[1]ОРЭС-Карелия'!F29</f>
        <v>646.82899999999927</v>
      </c>
      <c r="G114" s="24">
        <f>'[1]ОРЭС-Карелия'!G29</f>
        <v>166.49400000000014</v>
      </c>
      <c r="H114" s="24">
        <f>'[1]ОРЭС-Карелия'!H29</f>
        <v>276.36800000000051</v>
      </c>
      <c r="I114" s="24">
        <f>'[1]ОРЭС-Карелия'!I29</f>
        <v>431.29300000000092</v>
      </c>
      <c r="J114" s="24">
        <f>'[1]ОРЭС-Карелия'!J29</f>
        <v>373.8760000000006</v>
      </c>
      <c r="K114" s="24">
        <f>'[1]ОРЭС-Карелия'!K29</f>
        <v>0</v>
      </c>
      <c r="L114" s="24">
        <f>'[1]ОРЭС-Карелия'!L29</f>
        <v>0</v>
      </c>
      <c r="M114" s="24">
        <f>'[1]ОРЭС-Карелия'!M29</f>
        <v>0</v>
      </c>
    </row>
    <row r="115" spans="1:13" ht="19.5">
      <c r="A115" s="17" t="s">
        <v>17</v>
      </c>
      <c r="B115" s="24">
        <f>B111+B112+B110+B109</f>
        <v>0.93400000000000005</v>
      </c>
      <c r="C115" s="24">
        <f>C111+C112+C110+C109</f>
        <v>0.88500000000000001</v>
      </c>
      <c r="D115" s="24">
        <f t="shared" ref="D115:M115" si="22">D111+D112+D110+D109</f>
        <v>0.85699999999999998</v>
      </c>
      <c r="E115" s="24">
        <f t="shared" si="22"/>
        <v>0.76700000000000002</v>
      </c>
      <c r="F115" s="24">
        <f t="shared" si="22"/>
        <v>0.77700000000000002</v>
      </c>
      <c r="G115" s="24">
        <f t="shared" si="22"/>
        <v>0.97</v>
      </c>
      <c r="H115" s="24">
        <f>H111+H112+H110+H109</f>
        <v>1.0270000000000001</v>
      </c>
      <c r="I115" s="24">
        <f t="shared" si="22"/>
        <v>0.96899999999999997</v>
      </c>
      <c r="J115" s="24">
        <f t="shared" si="22"/>
        <v>0.94700000000000006</v>
      </c>
      <c r="K115" s="24">
        <f t="shared" si="22"/>
        <v>0</v>
      </c>
      <c r="L115" s="24">
        <f t="shared" si="22"/>
        <v>0</v>
      </c>
      <c r="M115" s="24">
        <f t="shared" si="22"/>
        <v>0</v>
      </c>
    </row>
    <row r="116" spans="1:13" ht="18.75">
      <c r="A116" s="17" t="s">
        <v>22</v>
      </c>
      <c r="B116" s="25">
        <f>B102+B113+B114</f>
        <v>6107.9070000000002</v>
      </c>
      <c r="C116" s="25">
        <f t="shared" ref="C116:D116" si="23">C102+C113+C114</f>
        <v>6184.2750000000005</v>
      </c>
      <c r="D116" s="25">
        <f t="shared" si="23"/>
        <v>6304.2220000000016</v>
      </c>
      <c r="E116" s="25">
        <f>E102+E113+E114</f>
        <v>5091.8249999999998</v>
      </c>
      <c r="F116" s="25">
        <f t="shared" ref="F116:M116" si="24">F102+F113+F114</f>
        <v>4529.643</v>
      </c>
      <c r="G116" s="28">
        <f t="shared" si="24"/>
        <v>4285.1869999999999</v>
      </c>
      <c r="H116" s="25">
        <f>H102+H113+H114</f>
        <v>4532.701</v>
      </c>
      <c r="I116" s="25">
        <f t="shared" si="24"/>
        <v>4734.6239999999998</v>
      </c>
      <c r="J116" s="25">
        <f t="shared" si="24"/>
        <v>4920.223</v>
      </c>
      <c r="K116" s="25">
        <f t="shared" si="24"/>
        <v>0</v>
      </c>
      <c r="L116" s="25">
        <f t="shared" si="24"/>
        <v>0</v>
      </c>
      <c r="M116" s="25">
        <f t="shared" si="24"/>
        <v>0</v>
      </c>
    </row>
  </sheetData>
  <mergeCells count="9">
    <mergeCell ref="A101:K101"/>
    <mergeCell ref="A85:K85"/>
    <mergeCell ref="A69:K69"/>
    <mergeCell ref="A1:J1"/>
    <mergeCell ref="A4:K4"/>
    <mergeCell ref="A20:K20"/>
    <mergeCell ref="A37:K37"/>
    <mergeCell ref="A53:K53"/>
    <mergeCell ref="A21:K21"/>
  </mergeCells>
  <phoneticPr fontId="2" type="noConversion"/>
  <pageMargins left="0.65" right="0.75" top="1" bottom="1" header="0.5" footer="0.5"/>
  <pageSetup paperSize="9" scale="34" orientation="portrait" r:id="rId1"/>
  <headerFooter alignWithMargins="0">
    <oddFooter>&amp;L&amp;8&amp;Z&amp;F
Волчегурская Е.И.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по напряж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volchegurskaya.e</dc:creator>
  <cp:lastModifiedBy>sh.sokolova</cp:lastModifiedBy>
  <cp:lastPrinted>2019-03-12T07:57:02Z</cp:lastPrinted>
  <dcterms:created xsi:type="dcterms:W3CDTF">2010-02-11T08:01:42Z</dcterms:created>
  <dcterms:modified xsi:type="dcterms:W3CDTF">2020-10-12T07:54:35Z</dcterms:modified>
</cp:coreProperties>
</file>