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50" windowHeight="7440" activeTab="0"/>
  </bookViews>
  <sheets>
    <sheet name="ПО по напряж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<sst xmlns="http://schemas.openxmlformats.org/spreadsheetml/2006/main" count="126" uniqueCount="32">
  <si>
    <t>январь</t>
  </si>
  <si>
    <t>Показатель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</si>
  <si>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</si>
  <si>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</si>
  <si>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</si>
  <si>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</si>
  <si>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</si>
  <si>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</si>
  <si>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</si>
  <si>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</si>
  <si>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на диапазоне напряжения СН2</t>
  </si>
  <si>
    <t>на диапазоне напряжения НН</t>
  </si>
  <si>
    <t>октябрь</t>
  </si>
  <si>
    <t>ноябрь</t>
  </si>
  <si>
    <t>декабрь</t>
  </si>
  <si>
    <t>Прочие потребители в том числе:</t>
  </si>
  <si>
    <t>на диапазоне напряжения СН1</t>
  </si>
  <si>
    <t>ИТОГО   мощность, МВт</t>
  </si>
  <si>
    <t>на диапазоне напряжения ВН</t>
  </si>
  <si>
    <t>мощность, МВт</t>
  </si>
  <si>
    <r>
      <t>эл. энергия, тыс. кВт</t>
    </r>
    <r>
      <rPr>
        <b/>
        <sz val="14"/>
        <rFont val="Calibri"/>
        <family val="2"/>
      </rPr>
      <t>·</t>
    </r>
    <r>
      <rPr>
        <b/>
        <sz val="14"/>
        <rFont val="Times New Roman"/>
        <family val="1"/>
      </rPr>
      <t>час</t>
    </r>
  </si>
  <si>
    <t>Население и приравненные к населению группы, тыс. кВт·час</t>
  </si>
  <si>
    <t>ИТОГО   эл. энергия, тыс. кВт·час</t>
  </si>
  <si>
    <t>ПАО "МРСК Севро-Запада"</t>
  </si>
  <si>
    <t>АО "Прионежская сетевая компания"</t>
  </si>
  <si>
    <t xml:space="preserve">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 </t>
  </si>
  <si>
    <t>АО "ОРЭС-Петрозаводск"</t>
  </si>
  <si>
    <t>АО "Оборонэнерго"</t>
  </si>
  <si>
    <t>ООО "Энерго защита"</t>
  </si>
  <si>
    <t>ООО "Энергохолдинг"</t>
  </si>
  <si>
    <t>ООО "ОРЭС-Карелия"</t>
  </si>
  <si>
    <t>Объем фактического полезного отпуска электроэнергии и мощности по тарифным группам в разрезе территориальных сетевых организаций по уровням напряжения за 2020г.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</si>
</sst>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2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0" fontId="0" fillId="0" borderId="0" xfId="0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4" fontId="6" fillId="0" borderId="12" xfId="0" applyNumberFormat="1" applyFont="1" applyFill="1" applyBorder="1" applyAlignment="1">
      <alignment/>
    </xf>
    <xf numFmtId="164" fontId="5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164" fontId="5" fillId="0" borderId="11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164" fontId="4" fillId="0" borderId="10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6" fillId="0" borderId="0" xfId="0" applyNumberFormat="1" applyFont="1" applyFill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0;&#1054;&#1053;&#1054;&#1052;&#1048;&#1057;&#1058;&#1067;\&#1040;&#1082;&#1090;&#1099;%20&#1088;&#1077;&#1072;&#1083;&#1080;&#1079;&#1072;&#1094;&#1080;&#1080;-&#1087;&#1086;&#1090;&#1077;&#1088;&#1080;\2020%20&#1075;&#1086;&#1076;\&#1057;&#1086;&#1089;&#1090;&#1072;&#1074;%20&#1055;&#1054;%20&#1076;&#1083;&#1103;%20&#1087;&#1077;&#1088;&#1077;&#1076;&#1072;&#1095;&#1080;_2020%20(&#1060;&#1040;&#1050;&#1058;)1.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ЕГО"/>
      <sheetName val="ОРЭС"/>
      <sheetName val="ПСК"/>
      <sheetName val="МРСК"/>
      <sheetName val="Оборонэн"/>
      <sheetName val="ЭнергоЗ"/>
      <sheetName val="ЭнергоХол"/>
      <sheetName val="ОРЭС-Карелия"/>
      <sheetName val="РЭС"/>
      <sheetName val="РЭК"/>
      <sheetName val="Магнит"/>
      <sheetName val="СО ЕЭС"/>
      <sheetName val="Лист1"/>
    </sheetNames>
    <sheetDataSet>
      <sheetData sheetId="1">
        <row r="8">
          <cell r="C8">
            <v>11501.546000000004</v>
          </cell>
          <cell r="E8">
            <v>8194.883</v>
          </cell>
        </row>
        <row r="9">
          <cell r="C9">
            <v>8861.873000000003</v>
          </cell>
          <cell r="E9">
            <v>5590.053</v>
          </cell>
        </row>
        <row r="10">
          <cell r="C10">
            <v>186.4570000000001</v>
          </cell>
          <cell r="E10">
            <v>144.29999999999995</v>
          </cell>
        </row>
        <row r="12">
          <cell r="C12">
            <v>2473.917</v>
          </cell>
          <cell r="E12">
            <v>2417.834</v>
          </cell>
        </row>
        <row r="13">
          <cell r="C13">
            <v>672.417</v>
          </cell>
          <cell r="E13">
            <v>617.493</v>
          </cell>
        </row>
        <row r="14">
          <cell r="C14">
            <v>29366.79099999999</v>
          </cell>
          <cell r="E14">
            <v>27087.178000000004</v>
          </cell>
        </row>
        <row r="29">
          <cell r="C29">
            <v>8636.360999999997</v>
          </cell>
          <cell r="E29">
            <v>6577.107999999998</v>
          </cell>
        </row>
      </sheetData>
      <sheetData sheetId="2">
        <row r="8">
          <cell r="E8">
            <v>150.739</v>
          </cell>
        </row>
        <row r="9">
          <cell r="E9">
            <v>71.897</v>
          </cell>
        </row>
        <row r="12">
          <cell r="E12">
            <v>1.709</v>
          </cell>
        </row>
        <row r="13">
          <cell r="E13">
            <v>5.825</v>
          </cell>
        </row>
        <row r="14">
          <cell r="E14">
            <v>730.605</v>
          </cell>
        </row>
        <row r="29">
          <cell r="E29">
            <v>-1.1368683772161603E-13</v>
          </cell>
        </row>
      </sheetData>
      <sheetData sheetId="3">
        <row r="8">
          <cell r="E8">
            <v>64.243</v>
          </cell>
        </row>
        <row r="9">
          <cell r="E9">
            <v>4.577</v>
          </cell>
        </row>
        <row r="10">
          <cell r="E10">
            <v>1602.432</v>
          </cell>
        </row>
        <row r="29">
          <cell r="E29">
            <v>2.519000000000034</v>
          </cell>
        </row>
      </sheetData>
      <sheetData sheetId="4">
        <row r="8">
          <cell r="E8">
            <v>55.772</v>
          </cell>
        </row>
        <row r="9">
          <cell r="E9">
            <v>292.983</v>
          </cell>
        </row>
        <row r="14">
          <cell r="E14">
            <v>51.16</v>
          </cell>
        </row>
        <row r="29">
          <cell r="E29">
            <v>36.61100000000005</v>
          </cell>
        </row>
      </sheetData>
      <sheetData sheetId="5">
        <row r="8">
          <cell r="E8">
            <v>159.019</v>
          </cell>
        </row>
        <row r="12">
          <cell r="E12">
            <v>31.62</v>
          </cell>
        </row>
        <row r="13">
          <cell r="E13">
            <v>2.569</v>
          </cell>
        </row>
        <row r="14">
          <cell r="E14">
            <v>0</v>
          </cell>
        </row>
        <row r="29">
          <cell r="E29">
            <v>9.62700000000001</v>
          </cell>
        </row>
      </sheetData>
      <sheetData sheetId="6">
        <row r="8">
          <cell r="E8">
            <v>102.623</v>
          </cell>
        </row>
        <row r="9">
          <cell r="E9">
            <v>40.585</v>
          </cell>
        </row>
        <row r="21">
          <cell r="E21">
            <v>247.129</v>
          </cell>
        </row>
        <row r="26">
          <cell r="E26">
            <v>0.073</v>
          </cell>
        </row>
        <row r="29">
          <cell r="E29">
            <v>19.64700000000003</v>
          </cell>
        </row>
      </sheetData>
      <sheetData sheetId="7">
        <row r="8">
          <cell r="E8">
            <v>1662.842</v>
          </cell>
        </row>
        <row r="9">
          <cell r="E9">
            <v>102.624</v>
          </cell>
        </row>
        <row r="12">
          <cell r="E12">
            <v>474.577</v>
          </cell>
        </row>
        <row r="13">
          <cell r="E13">
            <v>3.826</v>
          </cell>
        </row>
        <row r="14">
          <cell r="E14">
            <v>2050.584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29">
          <cell r="E29">
            <v>797.3720000000001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6"/>
  <sheetViews>
    <sheetView tabSelected="1" zoomScale="70" zoomScaleNormal="70" zoomScalePageLayoutView="0" workbookViewId="0" topLeftCell="A1">
      <pane ySplit="3" topLeftCell="A106" activePane="bottomLeft" state="frozen"/>
      <selection pane="topLeft" activeCell="A1" sqref="A1"/>
      <selection pane="bottomLeft" activeCell="T21" sqref="T21"/>
    </sheetView>
  </sheetViews>
  <sheetFormatPr defaultColWidth="9.33203125" defaultRowHeight="12.75"/>
  <cols>
    <col min="1" max="1" width="54.33203125" style="0" customWidth="1"/>
    <col min="2" max="2" width="17.16015625" style="0" customWidth="1"/>
    <col min="3" max="3" width="16.83203125" style="0" customWidth="1"/>
    <col min="4" max="4" width="16.66015625" style="0" customWidth="1"/>
    <col min="5" max="5" width="17.33203125" style="0" customWidth="1"/>
    <col min="6" max="6" width="17.83203125" style="0" bestFit="1" customWidth="1"/>
    <col min="7" max="7" width="16.33203125" style="0" customWidth="1"/>
    <col min="8" max="8" width="17.66015625" style="0" customWidth="1"/>
    <col min="9" max="9" width="17.83203125" style="0" bestFit="1" customWidth="1"/>
    <col min="10" max="10" width="17" style="0" customWidth="1"/>
    <col min="11" max="11" width="16.83203125" style="0" customWidth="1"/>
    <col min="12" max="12" width="17.66015625" style="3" customWidth="1"/>
    <col min="13" max="13" width="17.5" style="0" customWidth="1"/>
    <col min="14" max="15" width="14.33203125" style="0" bestFit="1" customWidth="1"/>
  </cols>
  <sheetData>
    <row r="1" spans="1:12" s="1" customFormat="1" ht="42.75" customHeight="1">
      <c r="A1" s="33" t="s">
        <v>31</v>
      </c>
      <c r="B1" s="33"/>
      <c r="C1" s="33"/>
      <c r="D1" s="33"/>
      <c r="E1" s="33"/>
      <c r="F1" s="33"/>
      <c r="G1" s="33"/>
      <c r="H1" s="33"/>
      <c r="I1" s="33"/>
      <c r="J1" s="33"/>
      <c r="L1" s="4"/>
    </row>
    <row r="2" spans="1:10" ht="18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3" s="2" customFormat="1" ht="25.5" customHeight="1">
      <c r="A3" s="6" t="s">
        <v>1</v>
      </c>
      <c r="B3" s="7" t="s">
        <v>0</v>
      </c>
      <c r="C3" s="7" t="s">
        <v>2</v>
      </c>
      <c r="D3" s="7" t="s">
        <v>3</v>
      </c>
      <c r="E3" s="7" t="s">
        <v>4</v>
      </c>
      <c r="F3" s="7" t="s">
        <v>5</v>
      </c>
      <c r="G3" s="27" t="s">
        <v>6</v>
      </c>
      <c r="H3" s="7" t="s">
        <v>7</v>
      </c>
      <c r="I3" s="7" t="s">
        <v>8</v>
      </c>
      <c r="J3" s="7" t="s">
        <v>9</v>
      </c>
      <c r="K3" s="7" t="s">
        <v>12</v>
      </c>
      <c r="L3" s="13" t="s">
        <v>13</v>
      </c>
      <c r="M3" s="13" t="s">
        <v>14</v>
      </c>
    </row>
    <row r="4" spans="1:13" s="2" customFormat="1" ht="25.5" customHeight="1">
      <c r="A4" s="34" t="s">
        <v>26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14"/>
      <c r="M4" s="14"/>
    </row>
    <row r="5" spans="1:13" ht="19.5">
      <c r="A5" s="8" t="s">
        <v>15</v>
      </c>
      <c r="B5" s="20">
        <v>23769.781</v>
      </c>
      <c r="C5" s="20">
        <f>C9+C10+C8+C7</f>
        <v>23696.210000000003</v>
      </c>
      <c r="D5" s="20">
        <v>22178.655</v>
      </c>
      <c r="E5" s="20">
        <f>E9+E10+E8+E7</f>
        <v>16964.563</v>
      </c>
      <c r="F5" s="20"/>
      <c r="G5" s="20"/>
      <c r="H5" s="20"/>
      <c r="I5" s="20"/>
      <c r="J5" s="20"/>
      <c r="K5" s="20"/>
      <c r="L5" s="20"/>
      <c r="M5" s="20"/>
    </row>
    <row r="6" spans="1:13" ht="18.75">
      <c r="A6" s="17" t="s">
        <v>20</v>
      </c>
      <c r="B6" s="9"/>
      <c r="C6" s="9"/>
      <c r="D6" s="9"/>
      <c r="E6" s="9"/>
      <c r="F6" s="9"/>
      <c r="G6" s="19"/>
      <c r="H6" s="9"/>
      <c r="I6" s="9"/>
      <c r="J6" s="9"/>
      <c r="K6" s="9"/>
      <c r="L6" s="12"/>
      <c r="M6" s="12"/>
    </row>
    <row r="7" spans="1:13" ht="18.75">
      <c r="A7" s="16" t="s">
        <v>18</v>
      </c>
      <c r="B7" s="19">
        <v>196.923</v>
      </c>
      <c r="C7" s="19">
        <f>'[1]ОРЭС'!C10</f>
        <v>186.4570000000001</v>
      </c>
      <c r="D7" s="19">
        <v>180.70299999999997</v>
      </c>
      <c r="E7" s="19">
        <f>'[1]ОРЭС'!E10</f>
        <v>144.29999999999995</v>
      </c>
      <c r="F7" s="19"/>
      <c r="G7" s="19"/>
      <c r="H7" s="19"/>
      <c r="I7" s="19"/>
      <c r="J7" s="19"/>
      <c r="K7" s="19"/>
      <c r="L7" s="19"/>
      <c r="M7" s="19"/>
    </row>
    <row r="8" spans="1:13" ht="18.75">
      <c r="A8" s="16" t="s">
        <v>16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8.75">
      <c r="A9" s="16" t="s">
        <v>10</v>
      </c>
      <c r="B9" s="19">
        <v>14259.708000000002</v>
      </c>
      <c r="C9" s="19">
        <f>'[1]ОРЭС'!C8+'[1]ОРЭС'!C12</f>
        <v>13975.463000000003</v>
      </c>
      <c r="D9" s="19">
        <v>13340.865999999998</v>
      </c>
      <c r="E9" s="19">
        <f>'[1]ОРЭС'!E8+'[1]ОРЭС'!E12</f>
        <v>10612.717</v>
      </c>
      <c r="F9" s="19"/>
      <c r="G9" s="19"/>
      <c r="H9" s="19"/>
      <c r="I9" s="19"/>
      <c r="J9" s="19"/>
      <c r="K9" s="19"/>
      <c r="L9" s="19"/>
      <c r="M9" s="19"/>
    </row>
    <row r="10" spans="1:13" ht="18.75">
      <c r="A10" s="16" t="s">
        <v>11</v>
      </c>
      <c r="B10" s="19">
        <v>9313.149999999998</v>
      </c>
      <c r="C10" s="19">
        <f>'[1]ОРЭС'!C9+'[1]ОРЭС'!C13</f>
        <v>9534.290000000003</v>
      </c>
      <c r="D10" s="19">
        <v>8657.086</v>
      </c>
      <c r="E10" s="19">
        <f>'[1]ОРЭС'!E9+'[1]ОРЭС'!E13</f>
        <v>6207.546</v>
      </c>
      <c r="F10" s="19"/>
      <c r="G10" s="19"/>
      <c r="H10" s="19"/>
      <c r="I10" s="19"/>
      <c r="J10" s="19"/>
      <c r="K10" s="19"/>
      <c r="L10" s="19"/>
      <c r="M10" s="19"/>
    </row>
    <row r="11" spans="1:13" ht="18.75">
      <c r="A11" s="17" t="s">
        <v>19</v>
      </c>
      <c r="B11" s="19"/>
      <c r="C11" s="19"/>
      <c r="D11" s="9"/>
      <c r="E11" s="9"/>
      <c r="F11" s="9"/>
      <c r="G11" s="19"/>
      <c r="H11" s="9"/>
      <c r="I11" s="9"/>
      <c r="J11" s="9"/>
      <c r="K11" s="9"/>
      <c r="L11" s="9"/>
      <c r="M11" s="9"/>
    </row>
    <row r="12" spans="1:13" ht="18.75">
      <c r="A12" s="16" t="s">
        <v>18</v>
      </c>
      <c r="B12" s="21"/>
      <c r="C12" s="21"/>
      <c r="D12" s="15"/>
      <c r="E12" s="15"/>
      <c r="F12" s="15"/>
      <c r="G12" s="22"/>
      <c r="H12" s="15"/>
      <c r="I12" s="15"/>
      <c r="J12" s="22"/>
      <c r="K12" s="22"/>
      <c r="L12" s="15"/>
      <c r="M12" s="15"/>
    </row>
    <row r="13" spans="1:13" ht="18.75">
      <c r="A13" s="16" t="s">
        <v>16</v>
      </c>
      <c r="B13" s="21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ht="18.75">
      <c r="A14" s="16" t="s">
        <v>10</v>
      </c>
      <c r="B14" s="21">
        <v>4.118</v>
      </c>
      <c r="C14" s="21">
        <v>3.9640000000000004</v>
      </c>
      <c r="D14" s="22">
        <v>3.9900000000000007</v>
      </c>
      <c r="E14" s="22">
        <v>3.8409999999999997</v>
      </c>
      <c r="F14" s="23"/>
      <c r="G14" s="22"/>
      <c r="H14" s="22"/>
      <c r="I14" s="22"/>
      <c r="J14" s="22"/>
      <c r="K14" s="22"/>
      <c r="L14" s="22"/>
      <c r="M14" s="22"/>
    </row>
    <row r="15" spans="1:13" ht="18.75">
      <c r="A15" s="16" t="s">
        <v>11</v>
      </c>
      <c r="B15" s="22">
        <v>1.0850000000000002</v>
      </c>
      <c r="C15" s="22">
        <v>1.0380000000000003</v>
      </c>
      <c r="D15" s="22">
        <v>1.0170000000000001</v>
      </c>
      <c r="E15" s="22">
        <v>0.909</v>
      </c>
      <c r="F15" s="23"/>
      <c r="G15" s="22"/>
      <c r="H15" s="22"/>
      <c r="I15" s="22"/>
      <c r="J15" s="22"/>
      <c r="K15" s="22"/>
      <c r="L15" s="22"/>
      <c r="M15" s="22"/>
    </row>
    <row r="16" spans="1:13" ht="39">
      <c r="A16" s="8" t="s">
        <v>21</v>
      </c>
      <c r="B16" s="20">
        <v>29330.362999999994</v>
      </c>
      <c r="C16" s="20">
        <f>'[1]ОРЭС'!C14</f>
        <v>29366.79099999999</v>
      </c>
      <c r="D16" s="20">
        <v>27663.184000000005</v>
      </c>
      <c r="E16" s="20">
        <f>'[1]ОРЭС'!E14</f>
        <v>27087.178000000004</v>
      </c>
      <c r="F16" s="20"/>
      <c r="G16" s="20"/>
      <c r="H16" s="20"/>
      <c r="I16" s="20"/>
      <c r="J16" s="20"/>
      <c r="K16" s="20"/>
      <c r="L16" s="20"/>
      <c r="M16" s="20"/>
    </row>
    <row r="17" spans="1:15" ht="156">
      <c r="A17" s="8" t="s">
        <v>25</v>
      </c>
      <c r="B17" s="24">
        <v>11505.007999999993</v>
      </c>
      <c r="C17" s="24">
        <f>'[1]ОРЭС'!C29</f>
        <v>8636.360999999997</v>
      </c>
      <c r="D17" s="24">
        <v>10969.686000000005</v>
      </c>
      <c r="E17" s="24">
        <f>'[1]ОРЭС'!E29</f>
        <v>6577.107999999998</v>
      </c>
      <c r="F17" s="24"/>
      <c r="G17" s="24"/>
      <c r="H17" s="24"/>
      <c r="I17" s="24"/>
      <c r="J17" s="24"/>
      <c r="K17" s="24"/>
      <c r="L17" s="24"/>
      <c r="M17" s="24"/>
      <c r="N17" s="18"/>
      <c r="O17" s="30"/>
    </row>
    <row r="18" spans="1:13" ht="19.5">
      <c r="A18" s="17" t="s">
        <v>17</v>
      </c>
      <c r="B18" s="24">
        <v>5.203</v>
      </c>
      <c r="C18" s="24">
        <f>C14+C15+C13+C12</f>
        <v>5.002000000000001</v>
      </c>
      <c r="D18" s="24">
        <v>5.007000000000001</v>
      </c>
      <c r="E18" s="24">
        <f>E14+E15+E13+E12</f>
        <v>4.75</v>
      </c>
      <c r="F18" s="24"/>
      <c r="G18" s="24"/>
      <c r="H18" s="24"/>
      <c r="I18" s="24"/>
      <c r="J18" s="24"/>
      <c r="K18" s="24"/>
      <c r="L18" s="24"/>
      <c r="M18" s="24"/>
    </row>
    <row r="19" spans="1:13" ht="18.75">
      <c r="A19" s="17" t="s">
        <v>22</v>
      </c>
      <c r="B19" s="25">
        <v>64605.15199999999</v>
      </c>
      <c r="C19" s="25">
        <f>C5+C16+C17</f>
        <v>61699.36199999999</v>
      </c>
      <c r="D19" s="25">
        <v>60811.52500000001</v>
      </c>
      <c r="E19" s="25">
        <f>E5+E16+E17</f>
        <v>50628.849</v>
      </c>
      <c r="F19" s="25"/>
      <c r="G19" s="25"/>
      <c r="H19" s="25"/>
      <c r="I19" s="25"/>
      <c r="J19" s="25"/>
      <c r="K19" s="25"/>
      <c r="L19" s="25"/>
      <c r="M19" s="25"/>
    </row>
    <row r="20" spans="1:13" ht="25.5" customHeight="1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11"/>
      <c r="M20" s="11"/>
    </row>
    <row r="21" spans="1:13" ht="25.5" customHeight="1">
      <c r="A21" s="31" t="s">
        <v>24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14"/>
      <c r="M21" s="14"/>
    </row>
    <row r="22" spans="1:13" ht="25.5" customHeight="1">
      <c r="A22" s="8" t="s">
        <v>15</v>
      </c>
      <c r="B22" s="20">
        <v>349.101</v>
      </c>
      <c r="C22" s="20">
        <v>325.999</v>
      </c>
      <c r="D22" s="20">
        <v>311.973</v>
      </c>
      <c r="E22" s="20">
        <f>E26+E27+E25+E24</f>
        <v>230.17000000000002</v>
      </c>
      <c r="F22" s="20"/>
      <c r="G22" s="20"/>
      <c r="H22" s="20"/>
      <c r="I22" s="20"/>
      <c r="J22" s="20"/>
      <c r="K22" s="20"/>
      <c r="L22" s="20"/>
      <c r="M22" s="20"/>
    </row>
    <row r="23" spans="1:13" ht="25.5" customHeight="1">
      <c r="A23" s="17" t="s">
        <v>20</v>
      </c>
      <c r="B23" s="9"/>
      <c r="C23" s="9"/>
      <c r="D23" s="9"/>
      <c r="E23" s="9"/>
      <c r="F23" s="9"/>
      <c r="G23" s="19"/>
      <c r="H23" s="9"/>
      <c r="I23" s="9"/>
      <c r="J23" s="9"/>
      <c r="K23" s="9"/>
      <c r="L23" s="12"/>
      <c r="M23" s="12"/>
    </row>
    <row r="24" spans="1:13" ht="25.5" customHeight="1">
      <c r="A24" s="16" t="s">
        <v>18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25.5" customHeight="1">
      <c r="A25" s="16" t="s">
        <v>16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25.5" customHeight="1">
      <c r="A26" s="16" t="s">
        <v>10</v>
      </c>
      <c r="B26" s="19">
        <v>215.522</v>
      </c>
      <c r="C26" s="19">
        <v>203.588</v>
      </c>
      <c r="D26" s="19">
        <v>203.496</v>
      </c>
      <c r="E26" s="19">
        <f>'[1]ПСК'!E8+'[1]ПСК'!E12</f>
        <v>152.448</v>
      </c>
      <c r="F26" s="19"/>
      <c r="G26" s="19"/>
      <c r="H26" s="19"/>
      <c r="I26" s="19"/>
      <c r="J26" s="19"/>
      <c r="K26" s="19"/>
      <c r="L26" s="19"/>
      <c r="M26" s="19"/>
    </row>
    <row r="27" spans="1:13" ht="25.5" customHeight="1">
      <c r="A27" s="16" t="s">
        <v>11</v>
      </c>
      <c r="B27" s="19">
        <v>133.579</v>
      </c>
      <c r="C27" s="19">
        <v>122.411</v>
      </c>
      <c r="D27" s="19">
        <v>108.477</v>
      </c>
      <c r="E27" s="19">
        <f>'[1]ПСК'!E9+'[1]ПСК'!E13</f>
        <v>77.72200000000001</v>
      </c>
      <c r="F27" s="19"/>
      <c r="G27" s="19"/>
      <c r="H27" s="19"/>
      <c r="I27" s="19"/>
      <c r="J27" s="19"/>
      <c r="K27" s="19"/>
      <c r="L27" s="19"/>
      <c r="M27" s="19"/>
    </row>
    <row r="28" spans="1:13" ht="25.5" customHeight="1">
      <c r="A28" s="17" t="s">
        <v>19</v>
      </c>
      <c r="B28" s="19"/>
      <c r="C28" s="19"/>
      <c r="D28" s="9"/>
      <c r="E28" s="9"/>
      <c r="F28" s="9"/>
      <c r="G28" s="19"/>
      <c r="H28" s="9"/>
      <c r="I28" s="9"/>
      <c r="J28" s="9"/>
      <c r="K28" s="9"/>
      <c r="L28" s="9"/>
      <c r="M28" s="9"/>
    </row>
    <row r="29" spans="1:13" ht="25.5" customHeight="1">
      <c r="A29" s="16" t="s">
        <v>18</v>
      </c>
      <c r="B29" s="21"/>
      <c r="C29" s="21"/>
      <c r="D29" s="15"/>
      <c r="E29" s="15"/>
      <c r="F29" s="15"/>
      <c r="G29" s="22"/>
      <c r="H29" s="15"/>
      <c r="I29" s="15"/>
      <c r="J29" s="22"/>
      <c r="K29" s="22"/>
      <c r="L29" s="15"/>
      <c r="M29" s="15"/>
    </row>
    <row r="30" spans="1:13" ht="18.75">
      <c r="A30" s="16" t="s">
        <v>16</v>
      </c>
      <c r="B30" s="2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1:13" ht="18.75">
      <c r="A31" s="16" t="s">
        <v>10</v>
      </c>
      <c r="B31" s="21">
        <v>0.002</v>
      </c>
      <c r="C31" s="21">
        <v>0.002</v>
      </c>
      <c r="D31" s="22">
        <v>0.002</v>
      </c>
      <c r="E31" s="22">
        <v>0.002</v>
      </c>
      <c r="F31" s="23"/>
      <c r="G31" s="22"/>
      <c r="H31" s="22"/>
      <c r="I31" s="22"/>
      <c r="J31" s="22"/>
      <c r="K31" s="22"/>
      <c r="L31" s="22"/>
      <c r="M31" s="22"/>
    </row>
    <row r="32" spans="1:15" ht="18.75">
      <c r="A32" s="16" t="s">
        <v>11</v>
      </c>
      <c r="B32" s="22">
        <v>0.009</v>
      </c>
      <c r="C32" s="22">
        <v>0.008</v>
      </c>
      <c r="D32" s="22">
        <v>0.008</v>
      </c>
      <c r="E32" s="22">
        <v>0.009</v>
      </c>
      <c r="F32" s="23"/>
      <c r="G32" s="23"/>
      <c r="H32" s="22"/>
      <c r="I32" s="23"/>
      <c r="J32" s="22"/>
      <c r="K32" s="22"/>
      <c r="L32" s="22"/>
      <c r="M32" s="22"/>
      <c r="O32" s="29"/>
    </row>
    <row r="33" spans="1:13" ht="39">
      <c r="A33" s="8" t="s">
        <v>21</v>
      </c>
      <c r="B33" s="20">
        <v>856.226</v>
      </c>
      <c r="C33" s="20">
        <v>779.788</v>
      </c>
      <c r="D33" s="20">
        <v>772.765</v>
      </c>
      <c r="E33" s="20">
        <f>'[1]ПСК'!E14</f>
        <v>730.605</v>
      </c>
      <c r="F33" s="20"/>
      <c r="G33" s="20"/>
      <c r="H33" s="20"/>
      <c r="I33" s="20"/>
      <c r="J33" s="20"/>
      <c r="K33" s="20"/>
      <c r="L33" s="20"/>
      <c r="M33" s="20"/>
    </row>
    <row r="34" spans="1:13" ht="156">
      <c r="A34" s="8" t="s">
        <v>25</v>
      </c>
      <c r="B34" s="24">
        <v>62.0329999999999</v>
      </c>
      <c r="C34" s="24">
        <v>67.96199999999999</v>
      </c>
      <c r="D34" s="24">
        <v>0</v>
      </c>
      <c r="E34" s="24">
        <f>'[1]ПСК'!E29</f>
        <v>-1.1368683772161603E-13</v>
      </c>
      <c r="F34" s="24"/>
      <c r="G34" s="24"/>
      <c r="H34" s="24"/>
      <c r="I34" s="24"/>
      <c r="J34" s="24"/>
      <c r="K34" s="24"/>
      <c r="L34" s="24"/>
      <c r="M34" s="24"/>
    </row>
    <row r="35" spans="1:13" ht="19.5">
      <c r="A35" s="17" t="s">
        <v>17</v>
      </c>
      <c r="B35" s="24">
        <v>0.011</v>
      </c>
      <c r="C35" s="24">
        <v>0.01</v>
      </c>
      <c r="D35" s="24">
        <v>0.01</v>
      </c>
      <c r="E35" s="24">
        <f>E31+E32+E30+E29</f>
        <v>0.011</v>
      </c>
      <c r="F35" s="24"/>
      <c r="G35" s="24"/>
      <c r="H35" s="24"/>
      <c r="I35" s="24"/>
      <c r="J35" s="24"/>
      <c r="K35" s="24"/>
      <c r="L35" s="24"/>
      <c r="M35" s="24"/>
    </row>
    <row r="36" spans="1:13" ht="18.75">
      <c r="A36" s="17" t="s">
        <v>22</v>
      </c>
      <c r="B36" s="25">
        <v>1267.36</v>
      </c>
      <c r="C36" s="25">
        <v>1173.749</v>
      </c>
      <c r="D36" s="25">
        <v>1084.738</v>
      </c>
      <c r="E36" s="25">
        <f>E22+E33+E34</f>
        <v>960.775</v>
      </c>
      <c r="F36" s="25"/>
      <c r="G36" s="28"/>
      <c r="H36" s="25"/>
      <c r="I36" s="25"/>
      <c r="J36" s="25"/>
      <c r="K36" s="25"/>
      <c r="L36" s="25"/>
      <c r="M36" s="25"/>
    </row>
    <row r="37" spans="1:13" ht="18.75">
      <c r="A37" s="31" t="s">
        <v>23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11"/>
      <c r="M37" s="11"/>
    </row>
    <row r="38" spans="1:13" ht="19.5">
      <c r="A38" s="8" t="s">
        <v>15</v>
      </c>
      <c r="B38" s="20">
        <v>1811.933</v>
      </c>
      <c r="C38" s="20">
        <v>1726.298</v>
      </c>
      <c r="D38" s="20">
        <v>1854.377</v>
      </c>
      <c r="E38" s="20">
        <f>E42+E43+E41+E40</f>
        <v>1671.252</v>
      </c>
      <c r="F38" s="20"/>
      <c r="G38" s="20"/>
      <c r="H38" s="20"/>
      <c r="I38" s="20"/>
      <c r="J38" s="20"/>
      <c r="K38" s="20"/>
      <c r="L38" s="20"/>
      <c r="M38" s="20"/>
    </row>
    <row r="39" spans="1:13" ht="18.75">
      <c r="A39" s="17" t="s">
        <v>20</v>
      </c>
      <c r="B39" s="9"/>
      <c r="C39" s="9"/>
      <c r="D39" s="9"/>
      <c r="E39" s="9"/>
      <c r="F39" s="9"/>
      <c r="G39" s="19"/>
      <c r="H39" s="9"/>
      <c r="I39" s="9"/>
      <c r="J39" s="9"/>
      <c r="K39" s="9"/>
      <c r="L39" s="12"/>
      <c r="M39" s="12"/>
    </row>
    <row r="40" spans="1:13" ht="18.75">
      <c r="A40" s="16" t="s">
        <v>18</v>
      </c>
      <c r="B40" s="19">
        <v>1709.279</v>
      </c>
      <c r="C40" s="19">
        <v>1639.232</v>
      </c>
      <c r="D40" s="19">
        <v>1767.353</v>
      </c>
      <c r="E40" s="19">
        <f>'[1]МРСК'!E10</f>
        <v>1602.432</v>
      </c>
      <c r="F40" s="19"/>
      <c r="G40" s="19"/>
      <c r="H40" s="19"/>
      <c r="I40" s="19"/>
      <c r="J40" s="19"/>
      <c r="K40" s="19"/>
      <c r="L40" s="19"/>
      <c r="M40" s="19"/>
    </row>
    <row r="41" spans="1:13" ht="18.75">
      <c r="A41" s="16" t="s">
        <v>16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8.75">
      <c r="A42" s="16" t="s">
        <v>10</v>
      </c>
      <c r="B42" s="19">
        <v>94.508</v>
      </c>
      <c r="C42" s="19">
        <v>82.13900000000001</v>
      </c>
      <c r="D42" s="19">
        <v>81.109</v>
      </c>
      <c r="E42" s="19">
        <f>'[1]МРСК'!E8</f>
        <v>64.243</v>
      </c>
      <c r="F42" s="19"/>
      <c r="G42" s="19"/>
      <c r="H42" s="19"/>
      <c r="I42" s="19"/>
      <c r="J42" s="19"/>
      <c r="K42" s="19"/>
      <c r="L42" s="19"/>
      <c r="M42" s="19"/>
    </row>
    <row r="43" spans="1:13" ht="18.75">
      <c r="A43" s="16" t="s">
        <v>11</v>
      </c>
      <c r="B43" s="19">
        <v>8.146</v>
      </c>
      <c r="C43" s="19">
        <v>4.927</v>
      </c>
      <c r="D43" s="19">
        <v>5.915</v>
      </c>
      <c r="E43" s="19">
        <f>'[1]МРСК'!E9</f>
        <v>4.577</v>
      </c>
      <c r="F43" s="19"/>
      <c r="G43" s="19"/>
      <c r="H43" s="19"/>
      <c r="I43" s="19"/>
      <c r="J43" s="19"/>
      <c r="K43" s="19"/>
      <c r="L43" s="19"/>
      <c r="M43" s="19"/>
    </row>
    <row r="44" spans="1:13" ht="18.75">
      <c r="A44" s="17" t="s">
        <v>19</v>
      </c>
      <c r="B44" s="19"/>
      <c r="C44" s="19"/>
      <c r="D44" s="9"/>
      <c r="E44" s="9"/>
      <c r="F44" s="9"/>
      <c r="G44" s="19"/>
      <c r="H44" s="9"/>
      <c r="I44" s="9"/>
      <c r="J44" s="9"/>
      <c r="K44" s="9"/>
      <c r="L44" s="9"/>
      <c r="M44" s="9"/>
    </row>
    <row r="45" spans="1:13" ht="18.75">
      <c r="A45" s="16" t="s">
        <v>18</v>
      </c>
      <c r="B45" s="21"/>
      <c r="C45" s="21"/>
      <c r="D45" s="15"/>
      <c r="E45" s="15"/>
      <c r="F45" s="15"/>
      <c r="G45" s="22"/>
      <c r="H45" s="15"/>
      <c r="I45" s="15"/>
      <c r="J45" s="22"/>
      <c r="K45" s="22"/>
      <c r="L45" s="15"/>
      <c r="M45" s="15"/>
    </row>
    <row r="46" spans="1:13" ht="18.75">
      <c r="A46" s="16" t="s">
        <v>16</v>
      </c>
      <c r="B46" s="21"/>
      <c r="C46" s="21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13" ht="18.75">
      <c r="A47" s="16" t="s">
        <v>10</v>
      </c>
      <c r="B47" s="21"/>
      <c r="C47" s="21"/>
      <c r="D47" s="22"/>
      <c r="E47" s="22"/>
      <c r="F47" s="23"/>
      <c r="G47" s="22"/>
      <c r="H47" s="22"/>
      <c r="I47" s="22"/>
      <c r="J47" s="22"/>
      <c r="K47" s="22"/>
      <c r="L47" s="22"/>
      <c r="M47" s="22"/>
    </row>
    <row r="48" spans="1:13" ht="18.75">
      <c r="A48" s="16" t="s">
        <v>11</v>
      </c>
      <c r="B48" s="22"/>
      <c r="C48" s="22"/>
      <c r="D48" s="22"/>
      <c r="E48" s="22"/>
      <c r="F48" s="23"/>
      <c r="G48" s="22"/>
      <c r="H48" s="22"/>
      <c r="I48" s="22"/>
      <c r="J48" s="22"/>
      <c r="K48" s="22"/>
      <c r="L48" s="22"/>
      <c r="M48" s="22"/>
    </row>
    <row r="49" spans="1:13" ht="39">
      <c r="A49" s="8" t="s">
        <v>21</v>
      </c>
      <c r="B49" s="20"/>
      <c r="C49" s="20"/>
      <c r="D49" s="20"/>
      <c r="E49" s="20"/>
      <c r="F49" s="20"/>
      <c r="G49" s="26"/>
      <c r="H49" s="26"/>
      <c r="I49" s="26"/>
      <c r="J49" s="10"/>
      <c r="K49" s="10"/>
      <c r="L49" s="26"/>
      <c r="M49" s="26"/>
    </row>
    <row r="50" spans="1:13" ht="156">
      <c r="A50" s="8" t="s">
        <v>25</v>
      </c>
      <c r="B50" s="24">
        <v>-8.704148513061227E-14</v>
      </c>
      <c r="C50" s="24">
        <v>1.314000000000016</v>
      </c>
      <c r="D50" s="24">
        <v>12.54800000000003</v>
      </c>
      <c r="E50" s="24">
        <f>'[1]МРСК'!E29</f>
        <v>2.519000000000034</v>
      </c>
      <c r="F50" s="24"/>
      <c r="G50" s="24"/>
      <c r="H50" s="24"/>
      <c r="I50" s="24"/>
      <c r="J50" s="24"/>
      <c r="K50" s="24"/>
      <c r="L50" s="24"/>
      <c r="M50" s="24"/>
    </row>
    <row r="51" spans="1:13" ht="19.5">
      <c r="A51" s="17" t="s">
        <v>17</v>
      </c>
      <c r="B51" s="24">
        <v>0</v>
      </c>
      <c r="C51" s="24">
        <v>0</v>
      </c>
      <c r="D51" s="24">
        <v>0</v>
      </c>
      <c r="E51" s="24">
        <f>E47+E48+E46+E45</f>
        <v>0</v>
      </c>
      <c r="F51" s="24"/>
      <c r="G51" s="24"/>
      <c r="H51" s="24"/>
      <c r="I51" s="24"/>
      <c r="J51" s="24"/>
      <c r="K51" s="24"/>
      <c r="L51" s="24"/>
      <c r="M51" s="24"/>
    </row>
    <row r="52" spans="1:13" ht="18.75">
      <c r="A52" s="17" t="s">
        <v>22</v>
      </c>
      <c r="B52" s="25">
        <v>1811.933</v>
      </c>
      <c r="C52" s="25">
        <v>1727.612</v>
      </c>
      <c r="D52" s="25">
        <v>1866.925</v>
      </c>
      <c r="E52" s="25">
        <f>E38+E49+E50</f>
        <v>1673.771</v>
      </c>
      <c r="F52" s="25"/>
      <c r="G52" s="28"/>
      <c r="H52" s="25"/>
      <c r="I52" s="25"/>
      <c r="J52" s="25"/>
      <c r="K52" s="25"/>
      <c r="L52" s="25"/>
      <c r="M52" s="25"/>
    </row>
    <row r="53" spans="1:13" ht="18.75">
      <c r="A53" s="31" t="s">
        <v>27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11"/>
      <c r="M53" s="11"/>
    </row>
    <row r="54" spans="1:13" ht="19.5">
      <c r="A54" s="8" t="s">
        <v>15</v>
      </c>
      <c r="B54" s="20">
        <v>472.20000000000005</v>
      </c>
      <c r="C54" s="20">
        <v>436.71200000000005</v>
      </c>
      <c r="D54" s="20">
        <v>421.413</v>
      </c>
      <c r="E54" s="20">
        <f>E58+E59+E57+E56</f>
        <v>348.755</v>
      </c>
      <c r="F54" s="20"/>
      <c r="G54" s="20"/>
      <c r="H54" s="20"/>
      <c r="I54" s="20"/>
      <c r="J54" s="20"/>
      <c r="K54" s="20"/>
      <c r="L54" s="20"/>
      <c r="M54" s="20"/>
    </row>
    <row r="55" spans="1:13" ht="18.75">
      <c r="A55" s="17" t="s">
        <v>20</v>
      </c>
      <c r="B55" s="9"/>
      <c r="C55" s="9"/>
      <c r="D55" s="9"/>
      <c r="E55" s="9"/>
      <c r="F55" s="9"/>
      <c r="G55" s="19"/>
      <c r="H55" s="9"/>
      <c r="I55" s="9"/>
      <c r="J55" s="9"/>
      <c r="K55" s="9"/>
      <c r="L55" s="12"/>
      <c r="M55" s="12"/>
    </row>
    <row r="56" spans="1:13" ht="18.75">
      <c r="A56" s="16" t="s">
        <v>18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8.75">
      <c r="A57" s="16" t="s">
        <v>16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:13" ht="18.75">
      <c r="A58" s="16" t="s">
        <v>10</v>
      </c>
      <c r="B58" s="19">
        <v>54.153</v>
      </c>
      <c r="C58" s="19">
        <v>51.874</v>
      </c>
      <c r="D58" s="19">
        <v>59.571</v>
      </c>
      <c r="E58" s="19">
        <f>'[1]Оборонэн'!E8</f>
        <v>55.772</v>
      </c>
      <c r="F58" s="19"/>
      <c r="G58" s="19"/>
      <c r="H58" s="19"/>
      <c r="I58" s="19"/>
      <c r="J58" s="19"/>
      <c r="K58" s="19"/>
      <c r="L58" s="19"/>
      <c r="M58" s="19"/>
    </row>
    <row r="59" spans="1:13" ht="18.75">
      <c r="A59" s="16" t="s">
        <v>11</v>
      </c>
      <c r="B59" s="19">
        <v>418.047</v>
      </c>
      <c r="C59" s="19">
        <v>384.838</v>
      </c>
      <c r="D59" s="19">
        <v>361.842</v>
      </c>
      <c r="E59" s="19">
        <f>'[1]Оборонэн'!E9</f>
        <v>292.983</v>
      </c>
      <c r="F59" s="19"/>
      <c r="G59" s="19"/>
      <c r="H59" s="19"/>
      <c r="I59" s="19"/>
      <c r="J59" s="19"/>
      <c r="K59" s="19"/>
      <c r="L59" s="19"/>
      <c r="M59" s="19"/>
    </row>
    <row r="60" spans="1:13" ht="18.75">
      <c r="A60" s="17" t="s">
        <v>19</v>
      </c>
      <c r="B60" s="19"/>
      <c r="C60" s="19"/>
      <c r="D60" s="9"/>
      <c r="E60" s="9"/>
      <c r="F60" s="9"/>
      <c r="G60" s="19"/>
      <c r="H60" s="9"/>
      <c r="I60" s="9"/>
      <c r="J60" s="9"/>
      <c r="K60" s="9"/>
      <c r="L60" s="9"/>
      <c r="M60" s="9"/>
    </row>
    <row r="61" spans="1:13" ht="18.75">
      <c r="A61" s="16" t="s">
        <v>18</v>
      </c>
      <c r="B61" s="21"/>
      <c r="C61" s="21"/>
      <c r="D61" s="15"/>
      <c r="E61" s="15"/>
      <c r="F61" s="15"/>
      <c r="G61" s="22"/>
      <c r="H61" s="15"/>
      <c r="I61" s="15"/>
      <c r="J61" s="22"/>
      <c r="K61" s="22"/>
      <c r="L61" s="15"/>
      <c r="M61" s="15"/>
    </row>
    <row r="62" spans="1:13" ht="18.75">
      <c r="A62" s="16" t="s">
        <v>16</v>
      </c>
      <c r="B62" s="21"/>
      <c r="C62" s="21"/>
      <c r="D62" s="22"/>
      <c r="E62" s="22"/>
      <c r="F62" s="22"/>
      <c r="G62" s="22"/>
      <c r="H62" s="22"/>
      <c r="I62" s="22"/>
      <c r="J62" s="22"/>
      <c r="K62" s="22"/>
      <c r="L62" s="22"/>
      <c r="M62" s="22"/>
    </row>
    <row r="63" spans="1:13" ht="18.75">
      <c r="A63" s="16" t="s">
        <v>10</v>
      </c>
      <c r="B63" s="21">
        <v>0</v>
      </c>
      <c r="C63" s="21"/>
      <c r="D63" s="22"/>
      <c r="E63" s="22"/>
      <c r="F63" s="23"/>
      <c r="G63" s="22"/>
      <c r="H63" s="22"/>
      <c r="I63" s="22"/>
      <c r="J63" s="22"/>
      <c r="K63" s="22"/>
      <c r="L63" s="22"/>
      <c r="M63" s="22"/>
    </row>
    <row r="64" spans="1:13" ht="18.75">
      <c r="A64" s="16" t="s">
        <v>11</v>
      </c>
      <c r="B64" s="22"/>
      <c r="C64" s="22"/>
      <c r="D64" s="22"/>
      <c r="E64" s="22"/>
      <c r="F64" s="23"/>
      <c r="G64" s="22"/>
      <c r="H64" s="22"/>
      <c r="I64" s="22"/>
      <c r="J64" s="22"/>
      <c r="K64" s="22"/>
      <c r="L64" s="22"/>
      <c r="M64" s="22"/>
    </row>
    <row r="65" spans="1:13" ht="39">
      <c r="A65" s="8" t="s">
        <v>21</v>
      </c>
      <c r="B65" s="20">
        <v>55.938</v>
      </c>
      <c r="C65" s="20">
        <v>56.181</v>
      </c>
      <c r="D65" s="20">
        <v>46.968</v>
      </c>
      <c r="E65" s="20">
        <f>'[1]Оборонэн'!E14</f>
        <v>51.16</v>
      </c>
      <c r="F65" s="20"/>
      <c r="G65" s="20"/>
      <c r="H65" s="20"/>
      <c r="I65" s="20"/>
      <c r="J65" s="20"/>
      <c r="K65" s="20"/>
      <c r="L65" s="20"/>
      <c r="M65" s="20"/>
    </row>
    <row r="66" spans="1:13" ht="156">
      <c r="A66" s="8" t="s">
        <v>25</v>
      </c>
      <c r="B66" s="24">
        <v>23.33299999999997</v>
      </c>
      <c r="C66" s="24">
        <v>45.827999999999975</v>
      </c>
      <c r="D66" s="24">
        <v>25.037999999999954</v>
      </c>
      <c r="E66" s="24">
        <f>'[1]Оборонэн'!E29</f>
        <v>36.61100000000005</v>
      </c>
      <c r="F66" s="24"/>
      <c r="G66" s="24"/>
      <c r="H66" s="24"/>
      <c r="I66" s="24"/>
      <c r="J66" s="24"/>
      <c r="K66" s="24"/>
      <c r="L66" s="24"/>
      <c r="M66" s="24"/>
    </row>
    <row r="67" spans="1:13" ht="19.5">
      <c r="A67" s="17" t="s">
        <v>17</v>
      </c>
      <c r="B67" s="24">
        <v>0</v>
      </c>
      <c r="C67" s="24">
        <v>0</v>
      </c>
      <c r="D67" s="24">
        <v>0</v>
      </c>
      <c r="E67" s="24"/>
      <c r="F67" s="24"/>
      <c r="G67" s="24"/>
      <c r="H67" s="24"/>
      <c r="I67" s="24"/>
      <c r="J67" s="24"/>
      <c r="K67" s="24"/>
      <c r="L67" s="24"/>
      <c r="M67" s="24"/>
    </row>
    <row r="68" spans="1:13" ht="18.75">
      <c r="A68" s="17" t="s">
        <v>22</v>
      </c>
      <c r="B68" s="25">
        <v>551.471</v>
      </c>
      <c r="C68" s="25">
        <v>538.721</v>
      </c>
      <c r="D68" s="25">
        <v>493.419</v>
      </c>
      <c r="E68" s="25">
        <f>E54+E65+E66</f>
        <v>436.526</v>
      </c>
      <c r="F68" s="25"/>
      <c r="G68" s="28"/>
      <c r="H68" s="25"/>
      <c r="I68" s="25"/>
      <c r="J68" s="25"/>
      <c r="K68" s="25"/>
      <c r="L68" s="25"/>
      <c r="M68" s="25"/>
    </row>
    <row r="69" spans="1:13" ht="18.75">
      <c r="A69" s="31" t="s">
        <v>28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11"/>
      <c r="M69" s="11"/>
    </row>
    <row r="70" spans="1:13" ht="19.5">
      <c r="A70" s="8" t="s">
        <v>15</v>
      </c>
      <c r="B70" s="20">
        <v>252.22500000000002</v>
      </c>
      <c r="C70" s="20">
        <v>241.14499999999998</v>
      </c>
      <c r="D70" s="20">
        <v>227.186</v>
      </c>
      <c r="E70" s="20">
        <f>E74+E75+E73+E72</f>
        <v>193.208</v>
      </c>
      <c r="F70" s="20"/>
      <c r="G70" s="20"/>
      <c r="H70" s="20"/>
      <c r="I70" s="20"/>
      <c r="J70" s="20"/>
      <c r="K70" s="20"/>
      <c r="L70" s="20"/>
      <c r="M70" s="20"/>
    </row>
    <row r="71" spans="1:13" ht="18.75">
      <c r="A71" s="17" t="s">
        <v>20</v>
      </c>
      <c r="B71" s="9"/>
      <c r="C71" s="9"/>
      <c r="D71" s="9"/>
      <c r="E71" s="9"/>
      <c r="F71" s="9"/>
      <c r="G71" s="19"/>
      <c r="H71" s="9"/>
      <c r="I71" s="9"/>
      <c r="J71" s="9"/>
      <c r="K71" s="9"/>
      <c r="L71" s="12"/>
      <c r="M71" s="12"/>
    </row>
    <row r="72" spans="1:13" ht="18.75">
      <c r="A72" s="16" t="s">
        <v>18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1:13" ht="18.75">
      <c r="A73" s="16" t="s">
        <v>16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</row>
    <row r="74" spans="1:13" ht="18.75">
      <c r="A74" s="16" t="s">
        <v>10</v>
      </c>
      <c r="B74" s="19">
        <v>249.76000000000002</v>
      </c>
      <c r="C74" s="19">
        <v>238.81699999999998</v>
      </c>
      <c r="D74" s="19">
        <v>224.857</v>
      </c>
      <c r="E74" s="19">
        <f>'[1]ЭнергоЗ'!E8+'[1]ЭнергоЗ'!E12</f>
        <v>190.639</v>
      </c>
      <c r="F74" s="19"/>
      <c r="G74" s="19"/>
      <c r="H74" s="19"/>
      <c r="I74" s="19"/>
      <c r="J74" s="19"/>
      <c r="K74" s="19"/>
      <c r="L74" s="19"/>
      <c r="M74" s="19"/>
    </row>
    <row r="75" spans="1:13" ht="18.75">
      <c r="A75" s="16" t="s">
        <v>11</v>
      </c>
      <c r="B75" s="19">
        <v>2.465</v>
      </c>
      <c r="C75" s="19">
        <v>2.328</v>
      </c>
      <c r="D75" s="19">
        <v>2.329</v>
      </c>
      <c r="E75" s="19">
        <f>'[1]ЭнергоЗ'!E9+'[1]ЭнергоЗ'!E13</f>
        <v>2.569</v>
      </c>
      <c r="F75" s="19"/>
      <c r="G75" s="19"/>
      <c r="H75" s="19"/>
      <c r="I75" s="19"/>
      <c r="J75" s="19"/>
      <c r="K75" s="19"/>
      <c r="L75" s="19"/>
      <c r="M75" s="19"/>
    </row>
    <row r="76" spans="1:13" ht="18.75">
      <c r="A76" s="17" t="s">
        <v>19</v>
      </c>
      <c r="B76" s="19"/>
      <c r="C76" s="19"/>
      <c r="D76" s="9"/>
      <c r="E76" s="9"/>
      <c r="F76" s="9"/>
      <c r="G76" s="19"/>
      <c r="H76" s="9"/>
      <c r="I76" s="9"/>
      <c r="J76" s="9"/>
      <c r="K76" s="9"/>
      <c r="L76" s="9"/>
      <c r="M76" s="9"/>
    </row>
    <row r="77" spans="1:13" ht="18.75">
      <c r="A77" s="16" t="s">
        <v>18</v>
      </c>
      <c r="B77" s="21"/>
      <c r="C77" s="21"/>
      <c r="D77" s="15"/>
      <c r="E77" s="15"/>
      <c r="F77" s="15"/>
      <c r="G77" s="22"/>
      <c r="H77" s="15"/>
      <c r="I77" s="15"/>
      <c r="J77" s="22"/>
      <c r="K77" s="22"/>
      <c r="L77" s="15"/>
      <c r="M77" s="15"/>
    </row>
    <row r="78" spans="1:13" ht="18.75">
      <c r="A78" s="16" t="s">
        <v>16</v>
      </c>
      <c r="B78" s="21"/>
      <c r="C78" s="21"/>
      <c r="D78" s="22"/>
      <c r="E78" s="22"/>
      <c r="F78" s="22"/>
      <c r="G78" s="22"/>
      <c r="H78" s="22"/>
      <c r="I78" s="22"/>
      <c r="J78" s="22"/>
      <c r="K78" s="22"/>
      <c r="L78" s="22"/>
      <c r="M78" s="22"/>
    </row>
    <row r="79" spans="1:13" ht="18.75">
      <c r="A79" s="16" t="s">
        <v>10</v>
      </c>
      <c r="B79" s="21">
        <v>0.067</v>
      </c>
      <c r="C79" s="21">
        <v>0.064</v>
      </c>
      <c r="D79" s="21">
        <v>0.058</v>
      </c>
      <c r="E79" s="21">
        <v>0.054</v>
      </c>
      <c r="F79" s="21"/>
      <c r="G79" s="21"/>
      <c r="H79" s="21"/>
      <c r="I79" s="21"/>
      <c r="J79" s="21"/>
      <c r="K79" s="21"/>
      <c r="L79" s="21"/>
      <c r="M79" s="21"/>
    </row>
    <row r="80" spans="1:13" ht="18.75">
      <c r="A80" s="16" t="s">
        <v>11</v>
      </c>
      <c r="B80" s="21">
        <v>0.004</v>
      </c>
      <c r="C80" s="21">
        <v>0.003</v>
      </c>
      <c r="D80" s="21">
        <v>0.003</v>
      </c>
      <c r="E80" s="21">
        <v>0.004</v>
      </c>
      <c r="F80" s="21"/>
      <c r="G80" s="21"/>
      <c r="H80" s="21"/>
      <c r="I80" s="21"/>
      <c r="J80" s="21"/>
      <c r="K80" s="21"/>
      <c r="L80" s="21"/>
      <c r="M80" s="21"/>
    </row>
    <row r="81" spans="1:13" ht="39">
      <c r="A81" s="8" t="s">
        <v>21</v>
      </c>
      <c r="B81" s="20">
        <v>0</v>
      </c>
      <c r="C81" s="20">
        <v>0</v>
      </c>
      <c r="D81" s="20">
        <v>0</v>
      </c>
      <c r="E81" s="20">
        <f>'[1]ЭнергоЗ'!E14</f>
        <v>0</v>
      </c>
      <c r="F81" s="20"/>
      <c r="G81" s="20"/>
      <c r="H81" s="20"/>
      <c r="I81" s="20"/>
      <c r="J81" s="20"/>
      <c r="K81" s="20"/>
      <c r="L81" s="20"/>
      <c r="M81" s="20"/>
    </row>
    <row r="82" spans="1:13" ht="156">
      <c r="A82" s="8" t="s">
        <v>25</v>
      </c>
      <c r="B82" s="24">
        <v>15.471000000000004</v>
      </c>
      <c r="C82" s="24">
        <v>15.157000000000039</v>
      </c>
      <c r="D82" s="24">
        <v>14.12299999999999</v>
      </c>
      <c r="E82" s="24">
        <f>'[1]ЭнергоЗ'!E29</f>
        <v>9.62700000000001</v>
      </c>
      <c r="F82" s="24"/>
      <c r="G82" s="24"/>
      <c r="H82" s="24"/>
      <c r="I82" s="24"/>
      <c r="J82" s="24"/>
      <c r="K82" s="24"/>
      <c r="L82" s="24"/>
      <c r="M82" s="24"/>
    </row>
    <row r="83" spans="1:13" ht="19.5">
      <c r="A83" s="17" t="s">
        <v>17</v>
      </c>
      <c r="B83" s="24">
        <v>0.07100000000000001</v>
      </c>
      <c r="C83" s="24">
        <v>0.067</v>
      </c>
      <c r="D83" s="24">
        <v>0.061000000000000006</v>
      </c>
      <c r="E83" s="24">
        <f>E79+E80+E78+E77</f>
        <v>0.057999999999999996</v>
      </c>
      <c r="F83" s="24"/>
      <c r="G83" s="24"/>
      <c r="H83" s="24"/>
      <c r="I83" s="24"/>
      <c r="J83" s="24"/>
      <c r="K83" s="24"/>
      <c r="L83" s="24"/>
      <c r="M83" s="24"/>
    </row>
    <row r="84" spans="1:13" ht="18.75">
      <c r="A84" s="17" t="s">
        <v>22</v>
      </c>
      <c r="B84" s="25">
        <v>267.696</v>
      </c>
      <c r="C84" s="25">
        <v>256.302</v>
      </c>
      <c r="D84" s="25">
        <v>241.309</v>
      </c>
      <c r="E84" s="25">
        <f>E70+E81+E82</f>
        <v>202.835</v>
      </c>
      <c r="F84" s="25"/>
      <c r="G84" s="28"/>
      <c r="H84" s="25"/>
      <c r="I84" s="25"/>
      <c r="J84" s="25"/>
      <c r="K84" s="25"/>
      <c r="L84" s="25"/>
      <c r="M84" s="25"/>
    </row>
    <row r="85" spans="1:13" ht="18.75">
      <c r="A85" s="31" t="s">
        <v>29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11"/>
      <c r="M85" s="11"/>
    </row>
    <row r="86" spans="1:13" ht="19.5">
      <c r="A86" s="8" t="s">
        <v>15</v>
      </c>
      <c r="B86" s="20">
        <v>191.341</v>
      </c>
      <c r="C86" s="20">
        <v>200.12300000000002</v>
      </c>
      <c r="D86" s="20">
        <v>185.77599999999998</v>
      </c>
      <c r="E86" s="20">
        <f>E90+E91+E89+E88</f>
        <v>143.208</v>
      </c>
      <c r="F86" s="20"/>
      <c r="G86" s="20"/>
      <c r="H86" s="20"/>
      <c r="I86" s="20"/>
      <c r="J86" s="20"/>
      <c r="K86" s="20"/>
      <c r="L86" s="20"/>
      <c r="M86" s="20"/>
    </row>
    <row r="87" spans="1:13" ht="18.75">
      <c r="A87" s="17" t="s">
        <v>20</v>
      </c>
      <c r="B87" s="9"/>
      <c r="C87" s="9"/>
      <c r="D87" s="9"/>
      <c r="E87" s="9"/>
      <c r="F87" s="9"/>
      <c r="G87" s="19"/>
      <c r="H87" s="9"/>
      <c r="I87" s="9"/>
      <c r="J87" s="9"/>
      <c r="K87" s="9"/>
      <c r="L87" s="12"/>
      <c r="M87" s="12"/>
    </row>
    <row r="88" spans="1:13" ht="18.75">
      <c r="A88" s="16" t="s">
        <v>18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</row>
    <row r="89" spans="1:13" ht="18.75">
      <c r="A89" s="16" t="s">
        <v>16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</row>
    <row r="90" spans="1:13" ht="18.75">
      <c r="A90" s="16" t="s">
        <v>10</v>
      </c>
      <c r="B90" s="19">
        <v>146.338</v>
      </c>
      <c r="C90" s="19">
        <v>153.33</v>
      </c>
      <c r="D90" s="19">
        <v>139.849</v>
      </c>
      <c r="E90" s="19">
        <f>'[1]ЭнергоХол'!E8</f>
        <v>102.623</v>
      </c>
      <c r="F90" s="19"/>
      <c r="G90" s="19"/>
      <c r="H90" s="19"/>
      <c r="I90" s="19"/>
      <c r="J90" s="19"/>
      <c r="K90" s="19"/>
      <c r="L90" s="19"/>
      <c r="M90" s="19"/>
    </row>
    <row r="91" spans="1:13" ht="18.75">
      <c r="A91" s="16" t="s">
        <v>11</v>
      </c>
      <c r="B91" s="19">
        <v>45.003</v>
      </c>
      <c r="C91" s="19">
        <v>46.793</v>
      </c>
      <c r="D91" s="19">
        <v>45.927</v>
      </c>
      <c r="E91" s="19">
        <f>'[1]ЭнергоХол'!E9</f>
        <v>40.585</v>
      </c>
      <c r="F91" s="19"/>
      <c r="G91" s="19"/>
      <c r="H91" s="19"/>
      <c r="I91" s="19"/>
      <c r="J91" s="19"/>
      <c r="K91" s="19"/>
      <c r="L91" s="19"/>
      <c r="M91" s="19"/>
    </row>
    <row r="92" spans="1:13" ht="18.75">
      <c r="A92" s="17" t="s">
        <v>19</v>
      </c>
      <c r="B92" s="19"/>
      <c r="C92" s="19"/>
      <c r="D92" s="9"/>
      <c r="E92" s="9"/>
      <c r="F92" s="9"/>
      <c r="G92" s="19"/>
      <c r="H92" s="9"/>
      <c r="I92" s="9"/>
      <c r="J92" s="9"/>
      <c r="K92" s="9"/>
      <c r="L92" s="9"/>
      <c r="M92" s="9"/>
    </row>
    <row r="93" spans="1:13" ht="18.75">
      <c r="A93" s="16" t="s">
        <v>18</v>
      </c>
      <c r="B93" s="21"/>
      <c r="C93" s="21"/>
      <c r="D93" s="15"/>
      <c r="E93" s="15"/>
      <c r="F93" s="15"/>
      <c r="G93" s="22"/>
      <c r="H93" s="15"/>
      <c r="I93" s="15"/>
      <c r="J93" s="22"/>
      <c r="K93" s="22"/>
      <c r="L93" s="15"/>
      <c r="M93" s="15"/>
    </row>
    <row r="94" spans="1:13" ht="18.75">
      <c r="A94" s="16" t="s">
        <v>16</v>
      </c>
      <c r="B94" s="21"/>
      <c r="C94" s="21"/>
      <c r="D94" s="22"/>
      <c r="E94" s="22"/>
      <c r="F94" s="22"/>
      <c r="G94" s="22"/>
      <c r="H94" s="22"/>
      <c r="I94" s="22"/>
      <c r="J94" s="22"/>
      <c r="K94" s="22"/>
      <c r="L94" s="22"/>
      <c r="M94" s="22"/>
    </row>
    <row r="95" spans="1:13" ht="18.75">
      <c r="A95" s="16" t="s">
        <v>10</v>
      </c>
      <c r="B95" s="21">
        <v>0</v>
      </c>
      <c r="C95" s="21">
        <v>0</v>
      </c>
      <c r="D95" s="21">
        <v>0</v>
      </c>
      <c r="E95" s="21">
        <v>0</v>
      </c>
      <c r="F95" s="21"/>
      <c r="G95" s="21"/>
      <c r="H95" s="21"/>
      <c r="I95" s="21"/>
      <c r="J95" s="21"/>
      <c r="K95" s="21"/>
      <c r="L95" s="21"/>
      <c r="M95" s="21"/>
    </row>
    <row r="96" spans="1:13" ht="18.75">
      <c r="A96" s="16" t="s">
        <v>11</v>
      </c>
      <c r="B96" s="21">
        <v>0</v>
      </c>
      <c r="C96" s="21">
        <v>0</v>
      </c>
      <c r="D96" s="21">
        <v>0</v>
      </c>
      <c r="E96" s="21">
        <v>0</v>
      </c>
      <c r="F96" s="21"/>
      <c r="G96" s="21"/>
      <c r="H96" s="21"/>
      <c r="I96" s="21"/>
      <c r="J96" s="21"/>
      <c r="K96" s="21"/>
      <c r="L96" s="21"/>
      <c r="M96" s="21"/>
    </row>
    <row r="97" spans="1:13" ht="39">
      <c r="A97" s="8" t="s">
        <v>21</v>
      </c>
      <c r="B97" s="20">
        <v>303.368</v>
      </c>
      <c r="C97" s="20">
        <v>293.026</v>
      </c>
      <c r="D97" s="20">
        <v>265.296</v>
      </c>
      <c r="E97" s="20">
        <f>'[1]ЭнергоХол'!E21+'[1]ЭнергоХол'!E20+'[1]ЭнергоХол'!E26</f>
        <v>247.202</v>
      </c>
      <c r="F97" s="20"/>
      <c r="G97" s="20"/>
      <c r="H97" s="20"/>
      <c r="I97" s="20"/>
      <c r="J97" s="20"/>
      <c r="K97" s="20"/>
      <c r="L97" s="20"/>
      <c r="M97" s="20"/>
    </row>
    <row r="98" spans="1:13" ht="156">
      <c r="A98" s="8" t="s">
        <v>25</v>
      </c>
      <c r="B98" s="24">
        <v>0</v>
      </c>
      <c r="C98" s="24">
        <v>0</v>
      </c>
      <c r="D98" s="24">
        <v>18.371999999999986</v>
      </c>
      <c r="E98" s="24">
        <f>'[1]ЭнергоХол'!E29</f>
        <v>19.64700000000003</v>
      </c>
      <c r="F98" s="24"/>
      <c r="G98" s="24"/>
      <c r="H98" s="24"/>
      <c r="I98" s="24"/>
      <c r="J98" s="24"/>
      <c r="K98" s="24"/>
      <c r="L98" s="24"/>
      <c r="M98" s="24"/>
    </row>
    <row r="99" spans="1:13" ht="19.5">
      <c r="A99" s="17" t="s">
        <v>17</v>
      </c>
      <c r="B99" s="24">
        <v>0</v>
      </c>
      <c r="C99" s="24">
        <v>0</v>
      </c>
      <c r="D99" s="24">
        <v>0</v>
      </c>
      <c r="E99" s="24">
        <f>E95+E96+E94+E93</f>
        <v>0</v>
      </c>
      <c r="F99" s="24"/>
      <c r="G99" s="24"/>
      <c r="H99" s="24"/>
      <c r="I99" s="24"/>
      <c r="J99" s="24"/>
      <c r="K99" s="24"/>
      <c r="L99" s="24"/>
      <c r="M99" s="24"/>
    </row>
    <row r="100" spans="1:13" ht="18.75">
      <c r="A100" s="17" t="s">
        <v>22</v>
      </c>
      <c r="B100" s="25">
        <v>494.709</v>
      </c>
      <c r="C100" s="25">
        <v>493.149</v>
      </c>
      <c r="D100" s="25">
        <v>469.44399999999996</v>
      </c>
      <c r="E100" s="25">
        <f>E86+E97+E98</f>
        <v>410.057</v>
      </c>
      <c r="F100" s="25"/>
      <c r="G100" s="28"/>
      <c r="H100" s="25"/>
      <c r="I100" s="25"/>
      <c r="J100" s="25"/>
      <c r="K100" s="25"/>
      <c r="L100" s="25"/>
      <c r="M100" s="25"/>
    </row>
    <row r="101" spans="1:13" ht="18.75">
      <c r="A101" s="31" t="s">
        <v>30</v>
      </c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11"/>
      <c r="M101" s="11"/>
    </row>
    <row r="102" spans="1:13" ht="19.5">
      <c r="A102" s="8" t="s">
        <v>15</v>
      </c>
      <c r="B102" s="20">
        <v>3218.711</v>
      </c>
      <c r="C102" s="20">
        <v>3103.9359999999997</v>
      </c>
      <c r="D102" s="20">
        <v>3083.7900000000004</v>
      </c>
      <c r="E102" s="20">
        <f>E106+E107+E105+E104</f>
        <v>2243.8689999999997</v>
      </c>
      <c r="F102" s="20">
        <f>F106+F107+F105+F104</f>
        <v>0</v>
      </c>
      <c r="G102" s="20">
        <f>G106+G107+G105+G104</f>
        <v>0</v>
      </c>
      <c r="H102" s="20">
        <f>H106+H107+H105+H104</f>
        <v>0</v>
      </c>
      <c r="I102" s="20">
        <f>I106+I107+I105+I104</f>
        <v>0</v>
      </c>
      <c r="J102" s="20">
        <f>J106+J107+J105+J104</f>
        <v>0</v>
      </c>
      <c r="K102" s="20">
        <f>K106+K107+K105+K104</f>
        <v>0</v>
      </c>
      <c r="L102" s="20">
        <f>L106+L107+L105+L104</f>
        <v>0</v>
      </c>
      <c r="M102" s="20">
        <f>M106+M107+M105+M104</f>
        <v>0</v>
      </c>
    </row>
    <row r="103" spans="1:13" ht="18.75">
      <c r="A103" s="17" t="s">
        <v>20</v>
      </c>
      <c r="B103" s="9"/>
      <c r="C103" s="9"/>
      <c r="D103" s="9"/>
      <c r="E103" s="9"/>
      <c r="F103" s="9"/>
      <c r="G103" s="19"/>
      <c r="H103" s="9"/>
      <c r="I103" s="9"/>
      <c r="J103" s="9"/>
      <c r="K103" s="9"/>
      <c r="L103" s="12"/>
      <c r="M103" s="12"/>
    </row>
    <row r="104" spans="1:13" ht="18.75">
      <c r="A104" s="16" t="s">
        <v>18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</row>
    <row r="105" spans="1:13" ht="18.75">
      <c r="A105" s="16" t="s">
        <v>16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</row>
    <row r="106" spans="1:13" ht="18.75">
      <c r="A106" s="16" t="s">
        <v>10</v>
      </c>
      <c r="B106" s="19">
        <v>3135.591</v>
      </c>
      <c r="C106" s="19">
        <v>2980.3999999999996</v>
      </c>
      <c r="D106" s="19">
        <v>2947.8810000000003</v>
      </c>
      <c r="E106" s="19">
        <f>'[1]ОРЭС-Карелия'!E8+'[1]ОРЭС-Карелия'!E12</f>
        <v>2137.419</v>
      </c>
      <c r="F106" s="19">
        <f>'[1]ОРЭС-Карелия'!F8</f>
        <v>0</v>
      </c>
      <c r="G106" s="19">
        <f>'[1]ОРЭС-Карелия'!G8</f>
        <v>0</v>
      </c>
      <c r="H106" s="19">
        <f>'[1]ОРЭС-Карелия'!H8</f>
        <v>0</v>
      </c>
      <c r="I106" s="19">
        <f>'[1]ОРЭС-Карелия'!I8</f>
        <v>0</v>
      </c>
      <c r="J106" s="19">
        <f>'[1]ОРЭС-Карелия'!J8</f>
        <v>0</v>
      </c>
      <c r="K106" s="19">
        <f>'[1]ОРЭС-Карелия'!K8</f>
        <v>0</v>
      </c>
      <c r="L106" s="19">
        <f>'[1]ОРЭС-Карелия'!L8</f>
        <v>0</v>
      </c>
      <c r="M106" s="19">
        <f>'[1]ОРЭС-Карелия'!M8</f>
        <v>0</v>
      </c>
    </row>
    <row r="107" spans="1:13" ht="18.75">
      <c r="A107" s="16" t="s">
        <v>11</v>
      </c>
      <c r="B107" s="19">
        <v>83.12</v>
      </c>
      <c r="C107" s="19">
        <v>123.536</v>
      </c>
      <c r="D107" s="19">
        <v>135.909</v>
      </c>
      <c r="E107" s="19">
        <f>'[1]ОРЭС-Карелия'!E9+'[1]ОРЭС-Карелия'!E13</f>
        <v>106.44999999999999</v>
      </c>
      <c r="F107" s="19">
        <f>'[1]ОРЭС-Карелия'!F9</f>
        <v>0</v>
      </c>
      <c r="G107" s="19">
        <f>'[1]ОРЭС-Карелия'!G9</f>
        <v>0</v>
      </c>
      <c r="H107" s="19">
        <f>'[1]ОРЭС-Карелия'!H9</f>
        <v>0</v>
      </c>
      <c r="I107" s="19">
        <f>'[1]ОРЭС-Карелия'!I9</f>
        <v>0</v>
      </c>
      <c r="J107" s="19">
        <f>'[1]ОРЭС-Карелия'!J9</f>
        <v>0</v>
      </c>
      <c r="K107" s="19">
        <f>'[1]ОРЭС-Карелия'!K9</f>
        <v>0</v>
      </c>
      <c r="L107" s="19">
        <f>'[1]ОРЭС-Карелия'!L9</f>
        <v>0</v>
      </c>
      <c r="M107" s="19">
        <f>'[1]ОРЭС-Карелия'!M9</f>
        <v>0</v>
      </c>
    </row>
    <row r="108" spans="1:13" ht="18.75">
      <c r="A108" s="17" t="s">
        <v>19</v>
      </c>
      <c r="B108" s="19"/>
      <c r="C108" s="19"/>
      <c r="D108" s="9"/>
      <c r="E108" s="9"/>
      <c r="F108" s="9"/>
      <c r="G108" s="19"/>
      <c r="H108" s="9"/>
      <c r="I108" s="9"/>
      <c r="J108" s="9"/>
      <c r="K108" s="9"/>
      <c r="L108" s="9"/>
      <c r="M108" s="9"/>
    </row>
    <row r="109" spans="1:13" ht="18.75">
      <c r="A109" s="16" t="s">
        <v>18</v>
      </c>
      <c r="B109" s="21"/>
      <c r="C109" s="21"/>
      <c r="D109" s="15"/>
      <c r="E109" s="15"/>
      <c r="F109" s="15"/>
      <c r="G109" s="22"/>
      <c r="H109" s="15"/>
      <c r="I109" s="15"/>
      <c r="J109" s="22"/>
      <c r="K109" s="22"/>
      <c r="L109" s="15"/>
      <c r="M109" s="15"/>
    </row>
    <row r="110" spans="1:13" ht="18.75">
      <c r="A110" s="16" t="s">
        <v>16</v>
      </c>
      <c r="B110" s="21"/>
      <c r="C110" s="21"/>
      <c r="D110" s="22"/>
      <c r="E110" s="22"/>
      <c r="F110" s="22"/>
      <c r="G110" s="22"/>
      <c r="H110" s="22"/>
      <c r="I110" s="22"/>
      <c r="J110" s="22"/>
      <c r="K110" s="22"/>
      <c r="L110" s="22"/>
      <c r="M110" s="22"/>
    </row>
    <row r="111" spans="1:13" ht="18.75">
      <c r="A111" s="16" t="s">
        <v>10</v>
      </c>
      <c r="B111" s="21">
        <v>0.928</v>
      </c>
      <c r="C111" s="21">
        <v>0.88</v>
      </c>
      <c r="D111" s="21">
        <v>0.852</v>
      </c>
      <c r="E111" s="21">
        <v>0.762</v>
      </c>
      <c r="F111" s="21"/>
      <c r="G111" s="21"/>
      <c r="H111" s="21"/>
      <c r="I111" s="21"/>
      <c r="J111" s="21"/>
      <c r="K111" s="21"/>
      <c r="L111" s="21"/>
      <c r="M111" s="21"/>
    </row>
    <row r="112" spans="1:13" ht="18.75">
      <c r="A112" s="16" t="s">
        <v>11</v>
      </c>
      <c r="B112" s="21">
        <v>0.006</v>
      </c>
      <c r="C112" s="21">
        <v>0.005</v>
      </c>
      <c r="D112" s="21">
        <v>0.005</v>
      </c>
      <c r="E112" s="21">
        <v>0.005</v>
      </c>
      <c r="F112" s="21"/>
      <c r="G112" s="21"/>
      <c r="H112" s="21"/>
      <c r="I112" s="21"/>
      <c r="J112" s="21"/>
      <c r="K112" s="21"/>
      <c r="L112" s="21"/>
      <c r="M112" s="21"/>
    </row>
    <row r="113" spans="1:13" ht="39">
      <c r="A113" s="8" t="s">
        <v>21</v>
      </c>
      <c r="B113" s="20">
        <v>1897.5400000000002</v>
      </c>
      <c r="C113" s="20">
        <v>1939.195</v>
      </c>
      <c r="D113" s="20">
        <v>1902.2420000000002</v>
      </c>
      <c r="E113" s="20">
        <f>'[1]ОРЭС-Карелия'!E14</f>
        <v>2050.584</v>
      </c>
      <c r="F113" s="20">
        <f>'[1]ОРЭС-Карелия'!F14</f>
        <v>0</v>
      </c>
      <c r="G113" s="20">
        <f>'[1]ОРЭС-Карелия'!G14</f>
        <v>0</v>
      </c>
      <c r="H113" s="20">
        <f>'[1]ОРЭС-Карелия'!H14</f>
        <v>0</v>
      </c>
      <c r="I113" s="20">
        <f>'[1]ОРЭС-Карелия'!I14</f>
        <v>0</v>
      </c>
      <c r="J113" s="20">
        <f>'[1]ОРЭС-Карелия'!J14</f>
        <v>0</v>
      </c>
      <c r="K113" s="20">
        <f>'[1]ОРЭС-Карелия'!K14</f>
        <v>0</v>
      </c>
      <c r="L113" s="20">
        <f>'[1]ОРЭС-Карелия'!L14</f>
        <v>0</v>
      </c>
      <c r="M113" s="20">
        <f>'[1]ОРЭС-Карелия'!M14</f>
        <v>0</v>
      </c>
    </row>
    <row r="114" spans="1:13" ht="156">
      <c r="A114" s="8" t="s">
        <v>25</v>
      </c>
      <c r="B114" s="24">
        <v>991.6559999999998</v>
      </c>
      <c r="C114" s="24">
        <v>1141.144000000001</v>
      </c>
      <c r="D114" s="24">
        <v>1318.1900000000003</v>
      </c>
      <c r="E114" s="24">
        <f>'[1]ОРЭС-Карелия'!E29</f>
        <v>797.3720000000001</v>
      </c>
      <c r="F114" s="24">
        <f>'[1]ОРЭС-Карелия'!F29</f>
        <v>0</v>
      </c>
      <c r="G114" s="24">
        <f>'[1]ОРЭС-Карелия'!G29</f>
        <v>0</v>
      </c>
      <c r="H114" s="24">
        <f>'[1]ОРЭС-Карелия'!H29</f>
        <v>0</v>
      </c>
      <c r="I114" s="24">
        <f>'[1]ОРЭС-Карелия'!I29</f>
        <v>0</v>
      </c>
      <c r="J114" s="24">
        <f>'[1]ОРЭС-Карелия'!J29</f>
        <v>0</v>
      </c>
      <c r="K114" s="24">
        <f>'[1]ОРЭС-Карелия'!K29</f>
        <v>0</v>
      </c>
      <c r="L114" s="24">
        <f>'[1]ОРЭС-Карелия'!L29</f>
        <v>0</v>
      </c>
      <c r="M114" s="24">
        <f>'[1]ОРЭС-Карелия'!M29</f>
        <v>0</v>
      </c>
    </row>
    <row r="115" spans="1:13" ht="19.5">
      <c r="A115" s="17" t="s">
        <v>17</v>
      </c>
      <c r="B115" s="24">
        <v>0.934</v>
      </c>
      <c r="C115" s="24">
        <v>0.885</v>
      </c>
      <c r="D115" s="24">
        <v>0.857</v>
      </c>
      <c r="E115" s="24">
        <f>E111+E112+E110+E109</f>
        <v>0.767</v>
      </c>
      <c r="F115" s="24">
        <f aca="true" t="shared" si="0" ref="F115:M115">F111+F112+F110+F109</f>
        <v>0</v>
      </c>
      <c r="G115" s="24">
        <f t="shared" si="0"/>
        <v>0</v>
      </c>
      <c r="H115" s="24">
        <f t="shared" si="0"/>
        <v>0</v>
      </c>
      <c r="I115" s="24">
        <f t="shared" si="0"/>
        <v>0</v>
      </c>
      <c r="J115" s="24">
        <f t="shared" si="0"/>
        <v>0</v>
      </c>
      <c r="K115" s="24">
        <f t="shared" si="0"/>
        <v>0</v>
      </c>
      <c r="L115" s="24">
        <f t="shared" si="0"/>
        <v>0</v>
      </c>
      <c r="M115" s="24">
        <f t="shared" si="0"/>
        <v>0</v>
      </c>
    </row>
    <row r="116" spans="1:13" ht="18.75">
      <c r="A116" s="17" t="s">
        <v>22</v>
      </c>
      <c r="B116" s="25">
        <v>6107.907</v>
      </c>
      <c r="C116" s="25">
        <v>6184.275000000001</v>
      </c>
      <c r="D116" s="25">
        <v>6304.222000000002</v>
      </c>
      <c r="E116" s="25">
        <f>E102+E113+E114</f>
        <v>5091.825</v>
      </c>
      <c r="F116" s="25">
        <f aca="true" t="shared" si="1" ref="F116:M116">F102+F113+F114</f>
        <v>0</v>
      </c>
      <c r="G116" s="28">
        <f t="shared" si="1"/>
        <v>0</v>
      </c>
      <c r="H116" s="25">
        <f t="shared" si="1"/>
        <v>0</v>
      </c>
      <c r="I116" s="25">
        <f t="shared" si="1"/>
        <v>0</v>
      </c>
      <c r="J116" s="25">
        <f t="shared" si="1"/>
        <v>0</v>
      </c>
      <c r="K116" s="25">
        <f t="shared" si="1"/>
        <v>0</v>
      </c>
      <c r="L116" s="25">
        <f t="shared" si="1"/>
        <v>0</v>
      </c>
      <c r="M116" s="25">
        <f t="shared" si="1"/>
        <v>0</v>
      </c>
    </row>
  </sheetData>
  <sheetProtection/>
  <mergeCells count="9">
    <mergeCell ref="A101:K101"/>
    <mergeCell ref="A85:K85"/>
    <mergeCell ref="A69:K69"/>
    <mergeCell ref="A1:J1"/>
    <mergeCell ref="A4:K4"/>
    <mergeCell ref="A20:K20"/>
    <mergeCell ref="A37:K37"/>
    <mergeCell ref="A53:K53"/>
    <mergeCell ref="A21:K21"/>
  </mergeCells>
  <printOptions/>
  <pageMargins left="0.65" right="0.75" top="1" bottom="1" header="0.5" footer="0.5"/>
  <pageSetup fitToHeight="1" fitToWidth="1" horizontalDpi="600" verticalDpi="600" orientation="portrait" paperSize="9" scale="34" r:id="rId1"/>
  <headerFooter alignWithMargins="0">
    <oddFooter>&amp;L&amp;8&amp;Z&amp;F
Волчегурская Е.И.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volchegurskaya.e</dc:creator>
  <cp:keywords/>
  <dc:description/>
  <cp:lastModifiedBy>FUJI</cp:lastModifiedBy>
  <cp:lastPrinted>2018-12-13T07:04:42Z</cp:lastPrinted>
  <dcterms:created xsi:type="dcterms:W3CDTF">2010-02-11T08:01:42Z</dcterms:created>
  <dcterms:modified xsi:type="dcterms:W3CDTF">2020-05-13T07:37:04Z</dcterms:modified>
  <cp:category/>
  <cp:version/>
  <cp:contentType/>
  <cp:contentStatus/>
</cp:coreProperties>
</file>